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bdin\Downloads\"/>
    </mc:Choice>
  </mc:AlternateContent>
  <xr:revisionPtr revIDLastSave="0" documentId="13_ncr:1_{23F47808-FAE4-4790-A8E6-55E52F5D3296}" xr6:coauthVersionLast="47" xr6:coauthVersionMax="47" xr10:uidLastSave="{00000000-0000-0000-0000-000000000000}"/>
  <bookViews>
    <workbookView xWindow="-110" yWindow="-110" windowWidth="19420" windowHeight="11500" firstSheet="3" activeTab="8" xr2:uid="{00000000-000D-0000-FFFF-FFFF00000000}"/>
  </bookViews>
  <sheets>
    <sheet name="COVER PAGE" sheetId="9" r:id="rId1"/>
    <sheet name="PREAMBLES AND PRICING NOTES" sheetId="10" r:id="rId2"/>
    <sheet name="BILL NO - 1 PRELIMINARY" sheetId="13" r:id="rId3"/>
    <sheet name="Ground Floor " sheetId="1" r:id="rId4"/>
    <sheet name="1st- Finishing" sheetId="6" r:id="rId5"/>
    <sheet name="MEP " sheetId="3" r:id="rId6"/>
    <sheet name="Services" sheetId="4" r:id="rId7"/>
    <sheet name="SOLAR " sheetId="12" r:id="rId8"/>
    <sheet name=" MAIN SUMMARY" sheetId="14" r:id="rId9"/>
  </sheets>
  <externalReferences>
    <externalReference r:id="rId10"/>
  </externalReferences>
  <definedNames>
    <definedName name="_10oeobq356nz" localSheetId="0">#REF!</definedName>
    <definedName name="_1217ddrpaek2" localSheetId="0">#REF!</definedName>
    <definedName name="_15q8sqgihaqd" localSheetId="0">#REF!</definedName>
    <definedName name="_22lo53k8szp9" localSheetId="0">#REF!</definedName>
    <definedName name="_3yd8qdp8rhry" localSheetId="0">#REF!</definedName>
    <definedName name="_4sttysxrrgah" localSheetId="0">#REF!</definedName>
    <definedName name="_502iyh62uckq" localSheetId="0">#REF!</definedName>
    <definedName name="_68r1501l45bh" localSheetId="0">#REF!</definedName>
    <definedName name="_6csokqy1mqk8" localSheetId="0">#REF!</definedName>
    <definedName name="_a7oh2cltw3tr" localSheetId="0">#REF!</definedName>
    <definedName name="_asjzk94drrdi" localSheetId="0">#REF!</definedName>
    <definedName name="_bprpykl1fdy" localSheetId="0">#REF!</definedName>
    <definedName name="_cx6mdqbyjc" localSheetId="0">#REF!</definedName>
    <definedName name="_cyqpqeldn8gr" localSheetId="0">#REF!</definedName>
    <definedName name="_d3geo1hwpivk" localSheetId="0">#REF!</definedName>
    <definedName name="_d4izz35b4xrh" localSheetId="0">#REF!</definedName>
    <definedName name="_d8fhossl3smp" localSheetId="0">#REF!</definedName>
    <definedName name="_ee5okuf4hao9" localSheetId="0">#REF!</definedName>
    <definedName name="_eocvcd5cr0xd" localSheetId="0">#REF!</definedName>
    <definedName name="_ewqp6qw8t73s" localSheetId="0">#REF!</definedName>
    <definedName name="_f6ykgi5rprnl" localSheetId="0">#REF!</definedName>
    <definedName name="_f8isgvx3ff4c" localSheetId="0">#REF!</definedName>
    <definedName name="_hm364bku4y7c" localSheetId="0">#REF!</definedName>
    <definedName name="_hyux8hhr1uqi" localSheetId="0">'COVER PAGE'!$D$31</definedName>
    <definedName name="_ih2cjzwvlvhp" localSheetId="0">'COVER PAGE'!$D$30</definedName>
    <definedName name="_iwrjnx7vs1m1" localSheetId="0">#REF!</definedName>
    <definedName name="_izbvr9lqez5n" localSheetId="0">#REF!</definedName>
    <definedName name="_jrnd2smziw2u" localSheetId="0">#REF!</definedName>
    <definedName name="_jzk3s0tkdtpe" localSheetId="0">#REF!</definedName>
    <definedName name="_k4sbzx59mtw" localSheetId="0">#REF!</definedName>
    <definedName name="_ke1uhn46eh7y" localSheetId="0">#REF!</definedName>
    <definedName name="_lfmthsfxip1u" localSheetId="0">#REF!</definedName>
    <definedName name="_oog7l11vsesv" localSheetId="0">#REF!</definedName>
    <definedName name="_p8mu8cjs5y8c" localSheetId="0">#REF!</definedName>
    <definedName name="_p9uicasmsi43" localSheetId="0">#REF!</definedName>
    <definedName name="_pn0hvptejmzu" localSheetId="0">#REF!</definedName>
    <definedName name="_povwh5qaqc7b" localSheetId="0">#REF!</definedName>
    <definedName name="_py45lgxxj6uj" localSheetId="0">#REF!</definedName>
    <definedName name="_qbyiztrzpf7v" localSheetId="0">#REF!</definedName>
    <definedName name="_qluyk9u5ozsg" localSheetId="0">#REF!</definedName>
    <definedName name="_qucagltke3jn" localSheetId="0">#REF!</definedName>
    <definedName name="_r6y81tbpk9ex" localSheetId="0">#REF!</definedName>
    <definedName name="_rivuimia18mc" localSheetId="0">#REF!</definedName>
    <definedName name="_sicqkaly6y5f" localSheetId="0">#REF!</definedName>
    <definedName name="_t2wwpkb2lnvc" localSheetId="0">#REF!</definedName>
    <definedName name="_uztka8tx4hd" localSheetId="0">#REF!</definedName>
    <definedName name="_v9b960mgbe0d" localSheetId="0">#REF!</definedName>
    <definedName name="_vwjdq32xvokf" localSheetId="0">#REF!</definedName>
    <definedName name="_wz3l2jc7o6i5" localSheetId="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6" i="1" l="1"/>
  <c r="F93" i="1"/>
  <c r="F85" i="1"/>
  <c r="F81" i="1"/>
  <c r="F80" i="1"/>
  <c r="F79" i="1"/>
  <c r="F78" i="1"/>
  <c r="F82" i="1"/>
  <c r="F14" i="1"/>
  <c r="F13" i="1"/>
  <c r="A2" i="10"/>
  <c r="F164" i="13" l="1"/>
  <c r="F91" i="1"/>
  <c r="F88" i="1"/>
  <c r="F89" i="1"/>
  <c r="F90" i="1"/>
  <c r="F75" i="1" l="1"/>
  <c r="F76" i="1"/>
  <c r="F77" i="1"/>
  <c r="F83" i="1"/>
  <c r="F84" i="1"/>
  <c r="C29" i="1"/>
  <c r="C24" i="1"/>
  <c r="F15" i="1"/>
  <c r="F16" i="1"/>
  <c r="B27" i="14" l="1"/>
  <c r="C11" i="14"/>
  <c r="B31" i="14"/>
  <c r="B23" i="14"/>
  <c r="B19" i="14"/>
  <c r="B15" i="14"/>
  <c r="B11" i="14"/>
  <c r="A1" i="13" l="1"/>
  <c r="F22" i="12"/>
  <c r="F23" i="12"/>
  <c r="F24" i="12"/>
  <c r="F25" i="12"/>
  <c r="F26" i="12"/>
  <c r="F27" i="12"/>
  <c r="F28" i="12"/>
  <c r="F29" i="12"/>
  <c r="F30" i="12"/>
  <c r="F31" i="12"/>
  <c r="F32" i="12"/>
  <c r="F33" i="12"/>
  <c r="F34" i="12"/>
  <c r="F21" i="12"/>
  <c r="F11" i="12"/>
  <c r="F12" i="12"/>
  <c r="F13" i="12"/>
  <c r="F14" i="12"/>
  <c r="F15" i="12"/>
  <c r="F16" i="12"/>
  <c r="F17" i="12"/>
  <c r="F18" i="12"/>
  <c r="F19" i="12"/>
  <c r="F20" i="12"/>
  <c r="F10" i="12"/>
  <c r="F9" i="12"/>
  <c r="F8" i="12"/>
  <c r="F7" i="12"/>
  <c r="F6" i="12"/>
  <c r="F37" i="12" l="1"/>
  <c r="C31" i="14" s="1"/>
  <c r="F101" i="1" l="1"/>
  <c r="F100" i="1"/>
  <c r="F99" i="1"/>
  <c r="F97" i="1"/>
  <c r="F69" i="1"/>
  <c r="F67" i="1"/>
  <c r="F62" i="1"/>
  <c r="F23" i="6"/>
  <c r="F24" i="6"/>
  <c r="F25" i="6"/>
  <c r="F21" i="6"/>
  <c r="F14" i="6"/>
  <c r="F12" i="6"/>
  <c r="F8" i="6"/>
  <c r="F7" i="4"/>
  <c r="F13" i="4"/>
  <c r="F12" i="4"/>
  <c r="F11" i="4"/>
  <c r="F103" i="1" l="1"/>
  <c r="F113" i="1" s="1"/>
  <c r="F27" i="6"/>
  <c r="F31" i="6" s="1"/>
  <c r="F32" i="6" s="1"/>
  <c r="F14" i="4"/>
  <c r="F19" i="4" s="1"/>
  <c r="F20" i="4" s="1"/>
  <c r="C27" i="14" s="1"/>
  <c r="F8" i="3"/>
  <c r="F7" i="3"/>
  <c r="F6" i="3"/>
  <c r="F5" i="3"/>
  <c r="C19" i="14" l="1"/>
  <c r="F10" i="3"/>
  <c r="F15" i="3" s="1"/>
  <c r="F16" i="3" s="1"/>
  <c r="C23" i="14" s="1"/>
  <c r="F51" i="1" l="1"/>
  <c r="F50" i="1"/>
  <c r="F45" i="1"/>
  <c r="F44" i="1"/>
  <c r="F42" i="1"/>
  <c r="F41" i="1"/>
  <c r="F40" i="1"/>
  <c r="F33" i="1"/>
  <c r="F32" i="1"/>
  <c r="F31" i="1"/>
  <c r="F29" i="1"/>
  <c r="F26" i="1"/>
  <c r="F24" i="1"/>
  <c r="F20" i="1"/>
  <c r="F19" i="1"/>
  <c r="F9" i="1"/>
  <c r="F53" i="1" l="1"/>
  <c r="F112" i="1" s="1"/>
  <c r="F34" i="1"/>
  <c r="F111" i="1" s="1"/>
  <c r="F114" i="1" l="1"/>
  <c r="C15" i="14" l="1"/>
  <c r="C36" i="14" s="1"/>
  <c r="C39" i="14" l="1"/>
  <c r="C40" i="14" l="1"/>
  <c r="C41" i="14" s="1"/>
  <c r="C43" i="14" s="1"/>
</calcChain>
</file>

<file path=xl/sharedStrings.xml><?xml version="1.0" encoding="utf-8"?>
<sst xmlns="http://schemas.openxmlformats.org/spreadsheetml/2006/main" count="687" uniqueCount="453">
  <si>
    <t>Item</t>
  </si>
  <si>
    <t>Description</t>
  </si>
  <si>
    <t>Qty</t>
  </si>
  <si>
    <t>Unit</t>
  </si>
  <si>
    <t>Rate</t>
  </si>
  <si>
    <t>Total</t>
  </si>
  <si>
    <t>$</t>
  </si>
  <si>
    <t>General Items</t>
  </si>
  <si>
    <t>Provisional Sums</t>
  </si>
  <si>
    <t>Demolition and site clearance</t>
  </si>
  <si>
    <t>Site Clearance</t>
  </si>
  <si>
    <t>D110</t>
  </si>
  <si>
    <t>General Clearance</t>
  </si>
  <si>
    <t>m²</t>
  </si>
  <si>
    <t>Earthworks</t>
  </si>
  <si>
    <t>Excavation for foundations</t>
  </si>
  <si>
    <t>Material other than topsoil, rock or artificial hard material</t>
  </si>
  <si>
    <t>E325</t>
  </si>
  <si>
    <t>m³</t>
  </si>
  <si>
    <t>Filling</t>
  </si>
  <si>
    <t>To structures</t>
  </si>
  <si>
    <t>E613</t>
  </si>
  <si>
    <t>using the excavated materials - for footings</t>
  </si>
  <si>
    <t>E615</t>
  </si>
  <si>
    <t>Imported natural materials - for the ground floor</t>
  </si>
  <si>
    <t>m3</t>
  </si>
  <si>
    <t>In Situ Concrete</t>
  </si>
  <si>
    <t>Under the footings - as plain concrete</t>
  </si>
  <si>
    <t>F621</t>
  </si>
  <si>
    <t>thickness: not exceeding 100 mm</t>
  </si>
  <si>
    <t>Slab on grade</t>
  </si>
  <si>
    <t>F631</t>
  </si>
  <si>
    <t>Bases, footings</t>
  </si>
  <si>
    <t>F723</t>
  </si>
  <si>
    <t>Suspended slabs</t>
  </si>
  <si>
    <t>F732.01</t>
  </si>
  <si>
    <t>F732.02</t>
  </si>
  <si>
    <t>F732.03</t>
  </si>
  <si>
    <t>To Collection</t>
  </si>
  <si>
    <t>Columns</t>
  </si>
  <si>
    <t>F753.03</t>
  </si>
  <si>
    <t>F753.04</t>
  </si>
  <si>
    <t>F753.06</t>
  </si>
  <si>
    <t>Beams</t>
  </si>
  <si>
    <t>F763.01</t>
  </si>
  <si>
    <t>F763.02</t>
  </si>
  <si>
    <t>F763.03</t>
  </si>
  <si>
    <t>Brickwork, Blockwork and Masonry</t>
  </si>
  <si>
    <t>Artificial stone blockwork</t>
  </si>
  <si>
    <t xml:space="preserve"> </t>
  </si>
  <si>
    <t>Thickness: 250 mm - under the plinth beams (310 ml)</t>
  </si>
  <si>
    <t>U621</t>
  </si>
  <si>
    <t>Vertical straight walls</t>
  </si>
  <si>
    <t>Collection From</t>
  </si>
  <si>
    <t>1/1</t>
  </si>
  <si>
    <t>Bill Carried to Summary</t>
  </si>
  <si>
    <r>
      <t xml:space="preserve">Lightweight blockwork: </t>
    </r>
    <r>
      <rPr>
        <sz val="11"/>
        <color theme="1"/>
        <rFont val="Century Gothic"/>
        <family val="2"/>
      </rPr>
      <t>Provide &amp; Build concrete blocks in cement/sand mortar (1:6).
Rates to include for key to columns and m.s. ties where necessary, details to be prepared by contractor for approval. All works are to be the satisfaction of the Engineer.</t>
    </r>
  </si>
  <si>
    <t>Thickness: 150 - 250 mm</t>
  </si>
  <si>
    <t>U421</t>
  </si>
  <si>
    <t>Painting</t>
  </si>
  <si>
    <t>Emulsion paint</t>
  </si>
  <si>
    <t>On Brickwork and blockwork plastering</t>
  </si>
  <si>
    <t>V567</t>
  </si>
  <si>
    <t>Isolated groups of surfaces; walls: Provide &amp; Apply prime coat, putty and two coats of plastic emulsion paint to be finished with Mat oil paint for internal walls. For external plastered surfaces 3 coats of emulsion paint finish to be applied by compressor, gun and rollers.
Rates to include for all works as specified and complete in every respect to the satisfaction of the Engineer.</t>
  </si>
  <si>
    <t>Waterproofing</t>
  </si>
  <si>
    <t>W500</t>
  </si>
  <si>
    <t>Sprayed or brushed waterproofing; baths rooms</t>
  </si>
  <si>
    <t>Simple Building Works Incidental to Civil Engineering Works</t>
  </si>
  <si>
    <t xml:space="preserve">Windows, doors and glazing </t>
  </si>
  <si>
    <t>[Tenderers are advised to and must refer to Architectural Schedules before pricing this section]</t>
  </si>
  <si>
    <t>Timber</t>
  </si>
  <si>
    <t>Metal</t>
  </si>
  <si>
    <t>Z331</t>
  </si>
  <si>
    <t xml:space="preserve">Windows; including the fixed cladding.   </t>
  </si>
  <si>
    <t>Surface finishes, linings and partitions</t>
  </si>
  <si>
    <t>In situ finishes</t>
  </si>
  <si>
    <t>Z413</t>
  </si>
  <si>
    <t>Walls; Plastering: Provide &amp; Apply 20 mm thick cement/sand plaster (1:6) including all necessary angle beads, grooves, metal lath, and special treatment at joints, change of directions and between concrete and brick surfaces etc, application can be by machines.
 Rates shall include narrow widths and windows and doors jambs. Opening shall be deducted. All as specified and to the satisfaction of the Engineer.</t>
  </si>
  <si>
    <r>
      <t>Tiles:</t>
    </r>
    <r>
      <rPr>
        <sz val="9"/>
        <color theme="1"/>
        <rFont val="Century Gothic"/>
        <family val="2"/>
      </rPr>
      <t xml:space="preserve">  Provide &amp; Fix floor tiles according to Drawings, Specifications and Instructions of the Engineer.
Rates to include for cutting, bedding, backing in cement/sand mortar (1:6), glue , source Spain or equivalent, grouted in white cement, size and color to be approved by the Engineer, all complete as per Drawings &amp; Specifications.
Samples to be submitted for approval of the Engineer with the necessary documents prior to Commencement of Work.</t>
    </r>
  </si>
  <si>
    <t>Z421</t>
  </si>
  <si>
    <t>Z423</t>
  </si>
  <si>
    <t>Walls tiles</t>
  </si>
  <si>
    <t>Roads and Pavings</t>
  </si>
  <si>
    <t>Concrete pavements</t>
  </si>
  <si>
    <t>R510</t>
  </si>
  <si>
    <t>Miscellaneous Work</t>
  </si>
  <si>
    <t>Fences</t>
  </si>
  <si>
    <t>Concrete Structures</t>
  </si>
  <si>
    <t>X137.01</t>
  </si>
  <si>
    <t>Services Rooms: Height: not exceeding 3.00 m</t>
  </si>
  <si>
    <t>X137.03</t>
  </si>
  <si>
    <t>Main fence: Height: exceeding 3 m, thicness 0.20 m</t>
  </si>
  <si>
    <t>m</t>
  </si>
  <si>
    <t>Gates; main entrance</t>
  </si>
  <si>
    <t>All Prices of items shall include supplying, constructing, installing, erecting, connecting and carring out all Required Testing. Unless otherwise indicated, all works are to be carried out according to drawings, specifications &amp; Instructions of the Engineer. The Contractor is required to approve full coordinated work shop-drawings before starting Construction activities, the price shall also include all such works.
Workmanship and Materials to be used shall , unless otherwise specified, comply  with  the Latest Editions of  the Requirements as per Standards, Regulations, Recommendations, Codes of Practice etc, and Ammendments thereof.</t>
  </si>
  <si>
    <t>DISPOSAL SYSTEMS: Supply and install sanitary and stormwater drainage systems including pipes, fittings, traps, manholes, cleanouts, and connection to main network. As per drawings</t>
  </si>
  <si>
    <t>PIPED SUPPLY SYSTEMS: Supply and install cold and hot water piping, valves, pumps, meters, and fittings for potable and non-potable water systems. As per drawings</t>
  </si>
  <si>
    <t>MECHANICAL HEATING/COOLING/ REFRIGERATION SYSTEMS: Install HVAC and refrigeration systems including chillers, AHUs, ductwork, controls, and associated mechanical equipment. As per drawings</t>
  </si>
  <si>
    <t>ELECTRICAL SUPPLY/POWER/LIGHTING SYSTEMS: Install electrical distribution boards, wiring, conduits, lighting, sockets, switches, and backup power systems.as per drawings</t>
  </si>
  <si>
    <t xml:space="preserve">lump sum works: as per drawings </t>
  </si>
  <si>
    <t>Placing of concrete grade C15- Mass</t>
  </si>
  <si>
    <t>Placing of concrete grade C25 - Reinforced</t>
  </si>
  <si>
    <t xml:space="preserve">Vertical straight walls </t>
  </si>
  <si>
    <t>thickness: not exceeding 80 mm (with minmum reinforcement) - Weight of reinforcement 100 kg/m³ - Should be waterproofed ( Waterproofing Materials: Samples to be submitted for approval of the Engineer with the necessary documents prior to Commencement of Work.)</t>
  </si>
  <si>
    <t>thickness: 500 mm - Weight of reinforcement 80 kg/m³ - Should be waterproofed ( Waterproofing Materials: Samples to be submitted for approval of the Engineer with the necessary documents prior to Commencement of Work.)</t>
  </si>
  <si>
    <t>Floors tiles</t>
  </si>
  <si>
    <t>Stairs; including Risers, Steps and landings</t>
  </si>
  <si>
    <t xml:space="preserve">Total Summury </t>
  </si>
  <si>
    <t>Concrete Works</t>
  </si>
  <si>
    <t>Brickwork and Finishing Works</t>
  </si>
  <si>
    <t>Ground Floor</t>
  </si>
  <si>
    <t>Somalia Sustainable Fisheries 
Development Project</t>
  </si>
  <si>
    <t xml:space="preserve">BILL OF QUANTITIES </t>
  </si>
  <si>
    <t>PREAMBLE AND PRICING NOTES</t>
  </si>
  <si>
    <t>Introduction</t>
  </si>
  <si>
    <t>These price notes form part of the Bills of Quantities.</t>
  </si>
  <si>
    <t>The Permanent Works shall be measured notwithstanding any general or local custom except where otherwise specifically described or prescribed in the Contract.</t>
  </si>
  <si>
    <t>The rates and prices in the Bill of Quantities shall, except where otherwise provided in the Contract, cover all the Contractor's obligations under the Contract and all matters and things necessary for the proper execution and maintenance of the Works.</t>
  </si>
  <si>
    <t>The items provided in the Bill of Quantities shall be the only items against which payment shall be made, except that where additional items are required in respect of authorized additional works, payments may be made against such additional items.</t>
  </si>
  <si>
    <t>The Contractor shall be deemed to have included in his rates entered against the items in the Bill of Quantities for all activities necessary to complete the Contract Works, including any items of Work, which, in his opinion has been omitted from the Bill of Quantities.</t>
  </si>
  <si>
    <t>Except where otherwise detailed in the Bill of Quantities or specified, labor, including the supervision thereof, materials, Constructional Plant, Temporary Works, transport to and from the Site and in and about the Works, laboratory testing and other things of every kind required for the execution and maintenance of the Works shall not be measured and the cost thereof shall be deemed to be included in the rates and prices in the Bill of Quantities.</t>
  </si>
  <si>
    <t>The total quantity included in the final measurement of each item shall be measured to the nearest integer relative to that item, or to one decimal place if so indicated in the Bill of Quantities.</t>
  </si>
  <si>
    <t>The following abbreviations are used in the Bill of Quantities:</t>
  </si>
  <si>
    <t>LM:Shall mean Linear Meters</t>
  </si>
  <si>
    <t>SM: Shall mean Square Meters</t>
  </si>
  <si>
    <t>CM: Shall mean Cubic Meters</t>
  </si>
  <si>
    <t>Kg: Shall mean Kilogram</t>
  </si>
  <si>
    <t>M: Shall mean Meters</t>
  </si>
  <si>
    <t>MM: Shall mean Millimeters</t>
  </si>
  <si>
    <t>NO: Shall mean Number</t>
  </si>
  <si>
    <t>Hr: Shall mean Hours</t>
  </si>
  <si>
    <t>KM: Shall mean Kilometer</t>
  </si>
  <si>
    <t>ha: Hectare</t>
  </si>
  <si>
    <t>USD -US dollar</t>
  </si>
  <si>
    <t>lin: Linear</t>
  </si>
  <si>
    <t>min: Minimum</t>
  </si>
  <si>
    <t>HP: Horse power</t>
  </si>
  <si>
    <t>%: Shall mean Percentage</t>
  </si>
  <si>
    <t>Dia: Shall mean Diameter</t>
  </si>
  <si>
    <t>B.S: Shall mean the British Standards or British Standards Specifications published by British Standards Institution, 2 Park Street, London W.l.</t>
  </si>
  <si>
    <t>Ditto: Shall mean the whole of the preceding description except as qualified in the section in which it occurs. Where it occurs in brackets, it shall mean the whole of the preceding description which is contained within the appropriate brackets</t>
  </si>
  <si>
    <t>b.s.m: Shall mean both sides measured</t>
  </si>
  <si>
    <t>m.s: Shall mean measured separately</t>
  </si>
  <si>
    <t xml:space="preserve">n.e: Shall mean not exceeding </t>
  </si>
  <si>
    <t>P.C: Shall mean Prime Cost</t>
  </si>
  <si>
    <t>P.S: Shall mean Provisional Sum</t>
  </si>
  <si>
    <t>Where in the Bill of Quantities there is a Schedule or subsidiary bill setting out the quantities of component materials and work which comprise a unit of work measured under a single item in a Part of the Bill of Quantities, the said quantities shall be subject to measurement and valued at the rates and prices entered therein and the total thereof shall be the rate for the item.</t>
  </si>
  <si>
    <t>For items which the unit of work is given as “Sum” and the quantity of work is given as “Item”, otherwise than the items brought forward from a subsidiary schedule as explained above, the proportions of payments in interim payments shall be made, according to ratios based on the percentage of work or components of work completed and/or, in installments defined by the period covered by the interim certificate to the total period for which such works/facilities are provided. Such ratios and installments shall be determined by the Engineer. In his determination, the Engineer is at liberty to consider a breakdown of lump-sum items provided by the Contractor. At any stage during the duration of the Contract, the Engineer will be entitled to adjust such ratios and installments to correspond with any amendment to the duration of the works as related to completion of the Works.</t>
  </si>
  <si>
    <t>Any item of work included in the Bill of Quantities for which no rate or price was specified shall be considered as included in other rates and prices in the Bill of Quantities and will not be paid for separately.</t>
  </si>
  <si>
    <t>Definitive list of works is provided by the Bill of Quantities only and the quantities listed on the drawings and other tables are for information purposes only.</t>
  </si>
  <si>
    <t>Provisional Quantities, Optional Works and Alternative Items</t>
  </si>
  <si>
    <t>Provisional Quantities</t>
  </si>
  <si>
    <t>Items in the Bill of Quantities for which the quantities are stated to be provisional shall only be executed if they are the subject of a written instruction from the Engineer. The rates set out for such items shall be used for the valuation of works so ordered by the Engineer in writing whether the quantities shown are used wholly or in part. If the amount of work ordered by the Engineer to be executed under a Provisional Quantity item exceeds the quantity shown in the Bill of Quantities, the rate for that item set out in the Contract shall be deemed applicable to the excess.</t>
  </si>
  <si>
    <t>Schedule of Rates</t>
  </si>
  <si>
    <t>General</t>
  </si>
  <si>
    <t>The activities covered by the Schedule of Rates are general activities of a routine nature which are similar or the same as some of the activities which shall be paid for under other items in the Bill of Quantities.</t>
  </si>
  <si>
    <t>The Contractor shall be deemed to have drawn on his technical expertise in entering the Prices and shall have made all due allowances for conforming to relevant codes, standard practice and the Specifications.</t>
  </si>
  <si>
    <t>Anomalous Rates</t>
  </si>
  <si>
    <t>The rates entered in the Schedule of Rates will be scrutinized as follows:</t>
  </si>
  <si>
    <t>Where a rate is entered for an item in the Schedule of Rates and an equivalent item is provided under the Bill of Quantities, the rate in the Schedule of Rates should match the rate in the Bills of Quantities. Where such rates do not match; the lower rate for such similar items will govern.</t>
  </si>
  <si>
    <t>Where a rate is entered for an item in the Schedule of Rates and there is no equivalent item provided under the Bills of Quantities, the bidder may be requested to provide a breakdown of the constituent costs of any rate together with the constituent costs of rates for specified items within the priced Bill of Quantities and demonstrate that the rate in the Schedule of Rates is priced in a manner consistent with the rates provided in the Bill of Quantities. In the event that the bidder cannot demonstrate such consistency, at the Employer discretion the rate in the Schedule of Rates shall be adjusted.</t>
  </si>
  <si>
    <t>Optional Works</t>
  </si>
  <si>
    <t>Items in the Bill of Quantities for which the quantities are stated to be optional shall only be executed if they are the subject of a written instruction from the Engineer.</t>
  </si>
  <si>
    <t>Alternative Items</t>
  </si>
  <si>
    <t>Alternative Items will not be considered in the evaluation of the bids. However, the Employer has the right to subsequently select the alternative item for implementation.</t>
  </si>
  <si>
    <t>Day works</t>
  </si>
  <si>
    <t>Provisional Sums for use when work is executed on a day work basis. Work shall not be executed as day work except by written order of the Engineer.</t>
  </si>
  <si>
    <t>Labor</t>
  </si>
  <si>
    <t>Payment in respect of labor employed on a day work basis shall be at the rate entered in the day work rates and no payment shall be made in respect of overtime. A work day is defined as an 8 hour working day including weekends and public holidays.</t>
  </si>
  <si>
    <t>Construction Equipment</t>
  </si>
  <si>
    <t>Payment in respect of Construction Equipment employed in the execution of the work on a day work basis, shall be at the rates entered in Day work Bill</t>
  </si>
  <si>
    <t>The time for which Construction Equipment is broken down or during which it is being serviced shall not be measured, nor shall that of any labor or other Constructional Equipment which is unable to work by reason of such breakdown or servicing.</t>
  </si>
  <si>
    <t>The rates for construction equipment working shall include for all operation and maintenance costs, fuel, oil, inclusive of drivers and attendants.</t>
  </si>
  <si>
    <t>Plant and Materials</t>
  </si>
  <si>
    <t>Payment in respect of plant and materials used in the execution of work on a day work basis shall be according to the rates of plant and materials entered in Bill 5, which shall include the cost of taking the plant and materials from the store or stockpile on the Site to the place where they are used.</t>
  </si>
  <si>
    <t>No separate payment shall be made for complying with the provisions of the following Clauses of the Technical Specification except where explicitly provided in the Bill of Quantities.</t>
  </si>
  <si>
    <t>Payment for diversion and/or modification of existing utility and road crossings of whatsoever kind shall be made under the items as set out in the Bill of Quantities for “temporary access roads” and for “temporary diversion works” as appropriate.</t>
  </si>
  <si>
    <t>Where the unit of such work is defined as a “Sum” in the Bill of Quantities, the amount entered for that “Sum” shall be deemed to cover all components of work in order to complete the work. Components of such work, (e.g. removal of existing services, excavation, supply, laying and jointing of pipes, concrete, reinforcement, pile forming /driving, all temporary arrangements, etc.) shall not be separately measured.</t>
  </si>
  <si>
    <t>No separate payment shall be made for the Contractor servicing any cranes and handling devices on completion of works that he has made use of during the works.</t>
  </si>
  <si>
    <t>While determining unit rates, the Contractor shall take into consideration any site specific construction complexities and include their cost into the respective unit rates.</t>
  </si>
  <si>
    <t>The Site</t>
  </si>
  <si>
    <t>No separate payment shall be made for complying with any of the requirements of the Technical Specification with regard to the Contractor’s activities and requirements for the Site except as explicitly set out in the Bill of Quantities and where such items are provided these shall be deemed to cover all matters, costs and expenses.</t>
  </si>
  <si>
    <t>The Contractor shall be deemed to have included in his rates for:</t>
  </si>
  <si>
    <t>_ Organization of construction works when deriving his rates.</t>
  </si>
  <si>
    <t>Temporary Works</t>
  </si>
  <si>
    <t>Eighty percent (80%) of total lump sum price of temporary works will be paid to the Contractor upon completion of these temporary facilities, and the remaining twenty percent (20%) of the total price will be paid after handing over to the Employer of these temporary facilities.</t>
  </si>
  <si>
    <t>Photographs</t>
  </si>
  <si>
    <t>Payment for photographs as per the Employer’s requirements shall be deemed to be included in the Contractor’s rates if not stated as an extra item in the Bill of Quantities.</t>
  </si>
  <si>
    <t>Control of Water</t>
  </si>
  <si>
    <t>Payment for control of ground and surface water shall be deemed to be included in the Contractor’s rates if not stated as an extra item in the Bill of Quantities.</t>
  </si>
  <si>
    <t>Materials and Workmanship</t>
  </si>
  <si>
    <t>No separate payment will be made for complying with the provisions of Technical Specifications with respect to obtaining the specified standards and class of workmanship or complying with Standards ordered by the Engineer shall be paid at the net cost for supply of standards plus the percentage in the space provided for the relevant item.</t>
  </si>
  <si>
    <t>No separate payment shall be made for complying with the provisions of earthworks except where explicitly provided, and no separate payment will be made for:</t>
  </si>
  <si>
    <t>Fill / Backfill made by the Contractor for any purpose or reason, for over excavation or fill and for removal of material.</t>
  </si>
  <si>
    <t>Payment for drainage pipes will be included in the Bill of Quantities. The payment will include all labor, equipment, tools and other incidentals for providing the slits and stops.</t>
  </si>
  <si>
    <t>Stripping</t>
  </si>
  <si>
    <t>In case of separate Bill items for stripping, this will be measured for payment by the square meter and shall include a depth of 0.3 m below original ground surface. Quantities for payment will be computed by direct measurement of areas stripped, and will include only the locations directed by the Engineer. Payment will be made at the unit rates per square meter tendered therefore in the Bill of Quantities.</t>
  </si>
  <si>
    <t>Clearing and Grubbing</t>
  </si>
  <si>
    <t>Clearing and Grubbing shall be measured in square meters and payment will be made at the unit rates per square meter tendered therefore in the Bill of Quantities.</t>
  </si>
  <si>
    <t>Site Investigations</t>
  </si>
  <si>
    <t xml:space="preserve"> Measurement and payment for site investigations where ordered by the Engineer shall be made on day-work report basis.</t>
  </si>
  <si>
    <t>No separate payment shall be made for site investigations which are an integral part of the Contractor’s general activities under the Contract.</t>
  </si>
  <si>
    <t>Clearance Works</t>
  </si>
  <si>
    <t>Rates for removal of any type of existing structures and buildings (reinforced concrete, steelwork, etc.), their contents or general waste materials (including municipal waste) shall be included in the Contractor’s rates and prices except where it is expressly measured by a lump sum amount, or by volume as provided for in the Bill of Quantities.</t>
  </si>
  <si>
    <t>The rate in the Bill of Quantities shall include all work necessary for the removal, transportation and safe disposal of materials in accordance with the Technical Specification.</t>
  </si>
  <si>
    <t>Concrete</t>
  </si>
  <si>
    <t>The unit rate for concrete works shall cover all costs that are necessary to obtain the concrete quality including, but not limited to the following items:</t>
  </si>
  <si>
    <t>_ Delivery and storage of all materials</t>
  </si>
  <si>
    <t>_ Preparation and submission of working drawings and calculations</t>
  </si>
  <si>
    <t>_ all batching, mixing and transport equipment, including all required personnel and foremen</t>
  </si>
  <si>
    <t>_ preparing, transporting and placing of concrete</t>
  </si>
  <si>
    <t>_ finishing of surfaces</t>
  </si>
  <si>
    <t>_ making and curing of test cubes, including laboratory tests;</t>
  </si>
  <si>
    <t>_ curing of concrete, including materials and equipment;</t>
  </si>
  <si>
    <t>_ drilling and cutting of concrete cores, including equipment and testing;</t>
  </si>
  <si>
    <t>_ transportation, keeping on the site, including loading and unloading.</t>
  </si>
  <si>
    <t>Shuttering</t>
  </si>
  <si>
    <t>Shuttering shall be measured and paid for separately under the Bill of Quantities. No extra payment for cooling or soaking shuttering shall be made.</t>
  </si>
  <si>
    <t>Reinforcement</t>
  </si>
  <si>
    <t>Unless otherwise stated in the Bills of Quantities no separate payment shall be made for reinforcement.</t>
  </si>
  <si>
    <t>Where the item for concrete in the Bills of Quantities refers to a quantity or rate of reinforcement in the concrete, no separate measurement shall be made for reinforcement.</t>
  </si>
  <si>
    <t>In such cases the concrete rates in the Bill of Quantities shall be deemed to include for reinforcement at the minimum of the density stated.</t>
  </si>
  <si>
    <t>Where the Bills of Quantities provide for measurement of steel reinforcement bars, the weight shall be calculated on the basis of the relevant Technical Specification.</t>
  </si>
  <si>
    <t>The rates for steel reinforcement, whether explicit or implicit, shall include all expenditures incurred in providing, cutting, bending, placing and fixing the reinforcement in its final position in the structure.</t>
  </si>
  <si>
    <t>Finishes</t>
  </si>
  <si>
    <t>Finishes shall not be subject to additional payment and shall be deemed to be included in the rates for concrete.</t>
  </si>
  <si>
    <t>Miscellaneous</t>
  </si>
  <si>
    <t>No separate payment shall be made, for supply and testing of concrete ingredients; storage of materials; determination of mix proportions; making and testing of trial mixes; testing of concrete; control and mixing of concrete; transporting, placing and compacting concrete; finishes; construction joints (whether shown on the Drawings or not except that where a water stop is specified or ordered by the Engineer to be incorporated in construction joints it shall be measured by length for each type and size required); molds for transporting and fixing precast work; precautions for concreting in unfavorable weather; curing; ascertaining requirements for reinforcement, bending, cutting and fixing reinforcement or working space for erection and handling of shuttering.</t>
  </si>
  <si>
    <t>If the Engineer so directs, samples of cement, water and fine and coarse aggregates shall be delivered by the Contractor to the Engineer for independent testing; such testing shall be charged directly to the contractor.</t>
  </si>
  <si>
    <t>Removal of concrete structures</t>
  </si>
  <si>
    <t xml:space="preserve">Demolition works to concrete structures shall be measured net as volume, or enumerated and described. </t>
  </si>
  <si>
    <t>No separate payment shall be made for disposal of debris and waste in accordance with the Specification or for making good any damage arising from retained elements.</t>
  </si>
  <si>
    <t xml:space="preserve"> Precast Concrete Structures</t>
  </si>
  <si>
    <t>Precast concrete and reinforced concrete will be measured in cubic meters or in case of pipes and manhole rings per unit or length as stated in the Bill items.</t>
  </si>
  <si>
    <t>The unit rates for reinforced concrete elements must cover all costs, the following items inclusive:</t>
  </si>
  <si>
    <t>_ Submission of working drawings;</t>
  </si>
  <si>
    <t>_ Delivery and storage of all materials;</t>
  </si>
  <si>
    <t>_ All equipment, including devices for dosing, mixing and transportation, and operating personnel;</t>
  </si>
  <si>
    <t>_ Preparing, transporting and placing of the concrete;</t>
  </si>
  <si>
    <t>_ Finishing of surfaces;</t>
  </si>
  <si>
    <t>_ Making and curing of test cubes, including laboratory tests;</t>
  </si>
  <si>
    <t>_ Curing of concrete, including material and equipment;</t>
  </si>
  <si>
    <t>_ Transportation and storage of prefabricated elements at the site</t>
  </si>
  <si>
    <t>The rates for precast reinforced concrete pipes and box units shall be deemed to include for supply and laying, including all joints and connections, except where the Bills of Quantities specifically provide for otherwise.</t>
  </si>
  <si>
    <t xml:space="preserve"> Rubble Walling </t>
  </si>
  <si>
    <t>Placing of rubble concrete shall be measured by square meters stating the thickness.</t>
  </si>
  <si>
    <t>Masonry</t>
  </si>
  <si>
    <t>Stone masonry shall be measured in square meters complete and shall include for all preparation, materials and finishing, including all pointing</t>
  </si>
  <si>
    <t>Unless otherwise provided for in the Bill of Quantities no separate measurement shall be made for complying with the requirements of the Technical Specification, the cost of which shall be included in the rates and prices relative to the items concerned.</t>
  </si>
  <si>
    <t>Where items are provided in the Bill of Quantities for painting, it shall be measured as the surface area covered for the top coat only.</t>
  </si>
  <si>
    <t>Rules of measurement</t>
  </si>
  <si>
    <t>All works are measured and classified in accordance to the rules of Standard Method of Measurement -SMM7 and therefore, any variation or disputed quantities SHALL be measured and classified the same for purpose of pricing.</t>
  </si>
  <si>
    <t>STAND ALONE SOLAR PV SYSTEM; 12.3kw</t>
  </si>
  <si>
    <t>Supply, install, test and commision the following SPV system including all necessary accessories and required material to make the system complete; including operation and maintenance manual.</t>
  </si>
  <si>
    <t>SPV module: Minimum cell capacity of 330WP; Mono/poly Crystalline silicon cell, terretrial ; cell size for 12.3kW, 48VPdc system voltage; complies to IEC 61215, IEC 61646 standards, type approved/certified ; poly/mono crystalline silicon</t>
  </si>
  <si>
    <t>No.</t>
  </si>
  <si>
    <t>PV mounting racks module array made up of 9 PV panels of size 1.96m*0.99m all as per provided drawing. The Mounting racks for PV module array; solar panel support structure are to be made of Aluminium or galvanised steel , for roof top mounting structure SPM 03 pre galvanized or 550GSM SS hardware tilted at 30 degree,(with range of 3 degree) to 30 degree adjustability) facing to north including all its accessories; type approved</t>
  </si>
  <si>
    <t>Set</t>
  </si>
  <si>
    <t>Ditto but made up of 10 pv panels of size 1.96m*0.99m or equivalent, all as per provided drawing. The Mounting racks for PV module array; solar panel support structure are to be made of Aluminium or galvanised steel , for roof top mounting structure SPM 03 pre galvanized or 550GSM SS hardware tilted at 30 degree,(with range of 3 degree) to 30 degree adjustability) facing to north including all its accessories; type approved</t>
  </si>
  <si>
    <t>SPV module main Junction boxes (PV circuit combiner); Made of FRP or cast Aluminum/copper.; Copper bus bar/terminal blocks housed in the; junction box with suitable termination threads. ; Hinged door with EPDM rubber gasket to prevent water entry. Single compression cable glands and/or sleeves. Provision of earth system; Suitable capacity MOVs provided within the box to protect against lightening.( can ignore this if the MPPT is equipped with internal combiner); Confirming to IP65 Standards and and IEC 62208</t>
  </si>
  <si>
    <t>set</t>
  </si>
  <si>
    <t>Control Box: Floor mounted with rated capacity of ; 240/160A, 48Vdc (or better compatible with the designed system) consists of charge controller and bus bar, Fuses, relays and circuit breakers ;Including interconnection wiring, lugs, ties &amp; related accessories. The box shall be floor mounted or wall mountable securedly fixed and shall have LCD display with light, SPD and all according to the technical specification and drawing ; type approved</t>
  </si>
  <si>
    <t>Hybrid Inverter; with integrated MPPT; 9kw @50hz, single phase 230V AC, pure sine wave, stand alone; operating efficiency ; of atleast 97% at 10% max load, and 99.5% at 100%; Max load. Total harmonic distorsion less than 3% on resistive load ;conforming to IEC 62109, IEC 62509 standards; and type approved/certified</t>
  </si>
  <si>
    <t>PV Battery bank (1495Ah, 48Vdc); VRLA , Gel type battery ; avarage Depth of Discharge (DOD) is 20%; discharge shall not exceed 3% per month ;Maximum allowable DOD in service shall be ; 80% with complete set of battery interconnection.; compliant to IEC-896-1 , IEC 60896-11, IEC 61427,IEC 2001:Ed.2, IEC 1362 Standards and type approved.</t>
  </si>
  <si>
    <t>Battery Rack/housing; well-ventilated, secure, acid and corrosion resistant box type with lockable door , including all necessary accessories shall be floor mounted and fixed over the floor; type approved</t>
  </si>
  <si>
    <t>Battery and PV wiring and connectors; including - Inter array connectors; Inter array wiring photovoltaic cable UV proof 2.5sqmm or better; Battery to controller wiring; Battery to inverter; type approved; all cables to be routed sheathed within 100mm x 100mm triunking throughout upto the inverter , battery bank and MDB.</t>
  </si>
  <si>
    <t>100 x100 PVC trunking for array DC cable routing</t>
  </si>
  <si>
    <t>Lightening protection system</t>
  </si>
  <si>
    <t>Supply, install, test and commision the following LPS system including all necessary accessories and required material to make the system complete</t>
  </si>
  <si>
    <t>Lightening protection system including rods or Air Terminals; down conductor,50mm2 with factory made upper and lower termination kits with test point junction boxes ; with Exothermic welding or C-clamp to reinforcement bars of the building soffit (from foundation to roof of the building) to grounding rods through 1x30mm2.</t>
  </si>
  <si>
    <t>Inspection pit 50x50x40cms with double brick wall and removable cast iron cover;</t>
  </si>
  <si>
    <t>Earthing rod diameter 16mm, 1600mm + radial copper tapes for lightning preventer, with rod coupler, rod to tape clamps, driving heads and all necessary accessories. Earthing rod termination should be CADWELD. with total system resistance not exceeding 5 ohms; as per provided design drawings.</t>
  </si>
  <si>
    <t>Earth Pit for Lighting Protection</t>
  </si>
  <si>
    <t>L.s</t>
  </si>
  <si>
    <t>CONDUITS &amp; PIPES</t>
  </si>
  <si>
    <t>PVC pipe of 50mm diameter.</t>
  </si>
  <si>
    <t>Earthing and site reticulation</t>
  </si>
  <si>
    <t>supply , install test and commission in accordance with local and international standards and as per design documents:</t>
  </si>
  <si>
    <t>Copper earthing rod of 1600x16mm inside earth pit of 400x400mm to achieve earth resistance of less than or equal to 5 Ohms; as per design documents</t>
  </si>
  <si>
    <t>pcs</t>
  </si>
  <si>
    <t>copper conductor of 1x6 mm2 from main earthing bar inside MDB to copper grounding electrode (earthing rod) as per issued design documets</t>
  </si>
  <si>
    <t>Construct manholes of size size 400x400x500mm as per issued design documents.</t>
  </si>
  <si>
    <t>4.4.</t>
  </si>
  <si>
    <t>excavation of 50cm width by 70cm depth cable trench including cable laying as per provided detail drawings</t>
  </si>
  <si>
    <t>Supply and install warning tape for underground cable laying</t>
  </si>
  <si>
    <t>Supply and install UPVC 50 mm for site underground Electrical cable laying</t>
  </si>
  <si>
    <t>Training and documentation</t>
  </si>
  <si>
    <t>Provide operation and maintenance training to client staff , provide all O&amp;M manuals and parts cataloges.</t>
  </si>
  <si>
    <t>lsm</t>
  </si>
  <si>
    <t>TOTAL AMOUNT FOR BILL NO - 8a US$ TO MAIN SUMMARY</t>
  </si>
  <si>
    <t>ITEM</t>
  </si>
  <si>
    <t>DESCRIPTION</t>
  </si>
  <si>
    <t>QTY</t>
  </si>
  <si>
    <t>UNIT</t>
  </si>
  <si>
    <t>RATE (USD)</t>
  </si>
  <si>
    <t>AMOUNT (USD)</t>
  </si>
  <si>
    <t>PRELIMINARIES</t>
  </si>
  <si>
    <t>A</t>
  </si>
  <si>
    <t>General Notes</t>
  </si>
  <si>
    <t>All the Bidders are requested to refer Pricing Preamble and notes. The works items of this Bills of Quantities shall be priced to fulfill the requirements therein. Also see that no page or items are missing prior to pricing of this bill of quantities.</t>
  </si>
  <si>
    <t>A list of typical general items are given below and the Bidder is advised to price only those items that may affect this Contract.</t>
  </si>
  <si>
    <t>Note</t>
  </si>
  <si>
    <t>The Bidder is advised to visit the site of the proposed work, as it is his responsibility to  ascertain the conditions governing access to the site, and external working space, storage area etc.</t>
  </si>
  <si>
    <t>If no price has been stated against any item hereunder, the Contractor shall not be entitled to claim any money for such items even though he is obliged to execute the work or provide services described therein. Preliminary items priced by the Tenderer are deemed to include the cost of unpriced items.</t>
  </si>
  <si>
    <t>The Bidder is advised to refer to the General Notes, Pricing Preambles, Drawings, Specifications, Conditions of Contract, Particular Conditions of Contract and other relevant documents prior to pricing of the following items.</t>
  </si>
  <si>
    <t>Any cost and expenses in connection with any other preliminary item which is not listed below, but is necessary for the due completion of works, is deemed to be included in the tender rates.</t>
  </si>
  <si>
    <t>Mechanical plant and equipment which emits excessive noise, smoke, fumes, obnoxious gases etc., will not be allowed to be used in the Site, without the prior approval of the Engineer.</t>
  </si>
  <si>
    <t>The contractor shall be responsible for any loss or damage to the works, existing structures, adjoining structures and unfixed materials.</t>
  </si>
  <si>
    <t>The contractor shall try to locate the new units in a way to avoid cutting down trees, If it is really needed to cut down any number of trees, allow for planting same number of  trees – Contractor has to take care about watering and maintenance of plants until the same is able to withstand the natural climate / environment. Notwithstanding the foregoing, the contractor shall locate the new units in accordance with the site plan.</t>
  </si>
  <si>
    <t>The contractor will be required throughout the contract to maintain and keep from obstructing the existing way.</t>
  </si>
  <si>
    <t>The Contractor shall be responsible for the provision of all materials, scaffolding, tools, plant, transport and workmen required for the works except in so far as may be stated otherwise herein and he shall allow for the provision of the foregoing except for such items specifically and only required for the use of nominated Sub-Contractors as described herein.</t>
  </si>
  <si>
    <t>All such plant, tools and scaffolding shall comply with all regulations whether general or local in force throughout the period of the contract and shall be altered or adapted during the contract, as may be necessary to comply with any amendments in or additions to such regulations.</t>
  </si>
  <si>
    <t>The Contractor shall adhere to both the local and international Occupational Health and Safety regulations while working at the site.</t>
  </si>
  <si>
    <t>The Contractor shall provide all protective or any other clothing equipment for his employees that may be necessary.</t>
  </si>
  <si>
    <t>Contractor shall take special care for safety of the patients, staff and public during transportation of materials and implementation of the contract.</t>
  </si>
  <si>
    <t>B</t>
  </si>
  <si>
    <t>Site Location</t>
  </si>
  <si>
    <t>The site layout drawing showing the area allocated to the projects, the existing services and the proposed works to be constructed.</t>
  </si>
  <si>
    <t>The Employer has carried out several investigations works to provide site and project specific data and information to the bidder as included with the tender documents.</t>
  </si>
  <si>
    <t>The Contractor is not relieved from his obligations to carry out all investigations necessary to inform him fully. the information given with the tender documents shall only be taken as a guidance for detailed investigations and studies to be performed by the Contractor.</t>
  </si>
  <si>
    <t>C</t>
  </si>
  <si>
    <t>Description of the Works</t>
  </si>
  <si>
    <t>The works to be carried out under this contract involves the re-construction of One (1) Moternal and Chield (MCH) Facility at MAKARIYEY -BELET HAWO DISTRICT, JUBBALAND STATE SOMALIA COUNTRY and shall include but not limited to the following;
A. PRELIMINARIES 
i. Installation of temporary site office facilities. 
ii. Provision of Water and electricity for the works
iii. Demolition works
iv. Demobilization and Clearing up of the site. 
v. Supply and installation of a sign post and hoarding
B. MCH FACILITY BUILDING AND FACILITIES BLOCKS
vi.. Substructure works  
vii. Concrete Superstructure works, 
vii. Masonry Walling
viii. External and Internal wall finishes
ix. Floor finishes 
x. External pavements. 
xi. Doors, windows and permanent ventilations 
xii. Rainwater goods. 
xiii. Worktops (reinforced concrete and stainless steel worktops and accessories)
xiv. Building fixtures and fittings 
xv. Electrical and mechanical building services
xvi. Testing and commissioning.</t>
  </si>
  <si>
    <t>D</t>
  </si>
  <si>
    <t>Access to Site and Temporary Roads</t>
  </si>
  <si>
    <t>The site can be accessed by the following transport services;
(a) Malkariyeye is located approximately 8km towards north direction of Belet Hawa Town, Somalia Country.
(b) It is located along the border of Kenya to the West, Ethiopia to the Northwest, Dolow to the Northeast, El-Wak to the Southwest, Luuq to the East and Garboharey to the Southeast.</t>
  </si>
  <si>
    <t>The designated construction access shall be agreed with the Engineer and the client prior to the commencement of the works. Upon completion of the Works, the Contractor shall remove such temporary access roads.</t>
  </si>
  <si>
    <t>E</t>
  </si>
  <si>
    <t>Contractor's superintendence/site agent</t>
  </si>
  <si>
    <t>The Contractor shall constantly keep on the works a literate English speaking Agent or Representative, competent and experienced in the kind of work involved who shall give his whole experience in the kind of work involved and shall give his whole time to the superintendence of the works. Such Agent or Representative shall receive on behalf of the Contractor all directions and instructions from the Engineer and such directions shall be deemed to have been given to the Contractor in accordance with the Conditions of contract</t>
  </si>
  <si>
    <t>F</t>
  </si>
  <si>
    <t>Plant, Material &amp; Work Practices</t>
  </si>
  <si>
    <t>No work in any trade shall be carried out in such a manner as to cause any damage and nuisance to adjacent owners or the public.</t>
  </si>
  <si>
    <t>Mechanical plant and equipment which emits excessive noise, water, smoke, fumes, or obnoxious liquids, gases etc., will not be allowed to be used on the site. If the use of such machinery becomes necessary, the Contractor is expected to obtain prior approval.</t>
  </si>
  <si>
    <t>The Engineer has the discretion as to when he deems it necessary for the Contractor to take precautions, maintain or repair any such plant and equipment or order their removal from the site.</t>
  </si>
  <si>
    <t>Contractor shall provide specimens, samples and sample panels of material and testing of materials as appropriate and as directed by Engineer.</t>
  </si>
  <si>
    <t>G</t>
  </si>
  <si>
    <t>Temporary Site Facilities</t>
  </si>
  <si>
    <t>The contractor shall provide adequate space to serve as a temporary site office and fit it with the  required facilities for his own site management staff as well as the Engineer/Engineer's Representative</t>
  </si>
  <si>
    <t>The contractor shall provide adequate space to serve as a temporary site stores or space for storage of plant and materials for the work herein.</t>
  </si>
  <si>
    <t>The contractor shall design such temporary site stores or space for storage of plant and materials in such a way that it maximize the use of space at site, and in such a  way that it minimize obstruction. The Contractor shall as and when required relocate at his own expense, the temporary facilities as shall be directed by the Engineer, if such facilities are an obstruction to the Client.</t>
  </si>
  <si>
    <t>The contractor shall submit his designs/ drawings/ layouts for the temporary facilities to the Engineer for approvals before construction of such facilities</t>
  </si>
  <si>
    <t>The contractor shall provide toilet facilities for his workers and the Engineers within the site as directed. The contractor shall maintain the same in proper sanitary conditions as per the World health Organization (WHO) standards, throughout the contract period. The contractor shall demolish the toilet if required to do so upon completion of the project</t>
  </si>
  <si>
    <t>H</t>
  </si>
  <si>
    <t>Implementation of Environmental, Social, Health and Safety Management Plan</t>
  </si>
  <si>
    <t>The Contractor to allow for the implementation of the approved Environmental Social, health and Safety (ESHS) as per the contract for the entire project duration. The Payment for the delivery of ESHS requirements shall be a subsidiary obligation of the Contractor covered under the prices quoted for other Bill of Quantity items or activities.</t>
  </si>
  <si>
    <t>I</t>
  </si>
  <si>
    <t>Employer's site operations during construction</t>
  </si>
  <si>
    <t>The current health services by the client at the site services shall continue simultaneous to the intended construction of the new Health facility. The Contractor shall therefore undertake his works at the site concurrent to these services by the client</t>
  </si>
  <si>
    <t>In respect to the above, the Contractor shall provide, access, barricades, hoardings, relocate any  existing facility within the site to ensure that the ongoing health services by the Employer / representative continue in a smooth and safe manner during the entire project duration. The existing facilities earmarked for demolitions shall then be demolished and reinstated as described elsewhere in this and other documents</t>
  </si>
  <si>
    <t>J</t>
  </si>
  <si>
    <t>Security for the Works</t>
  </si>
  <si>
    <t>The contractor shall be responsible for providing  necessary lighting, watchmen, and other suitable security measures during construction until handing over. The Contractor shall also keep on the Site a visitors' book for recording the names of all persons visiting the site for the purposes of the works.</t>
  </si>
  <si>
    <t>K</t>
  </si>
  <si>
    <t>Site Signboard</t>
  </si>
  <si>
    <t>The Contractor shall allow for providing, maintaining and later clearing away on completion site signboard. The Art work of name board shall be issued by the Engineer, with the tender drawings or immediately after the site possession.</t>
  </si>
  <si>
    <t>L</t>
  </si>
  <si>
    <t>Site Operations</t>
  </si>
  <si>
    <t>Allow for setting out of works in accordance with drawings; liaise with Client to establish exact boundaries and other written information given by the Engineer and obtain written approval from the relevant government authorities for setting out, street and building lines before commencement of construction; Checking of any setting out or of any line or level by the Engineer shall not in any way relieve the Contractor of his responsibility for the accuracy thereof.</t>
  </si>
  <si>
    <t>M</t>
  </si>
  <si>
    <t>Hoarding and barricading</t>
  </si>
  <si>
    <r>
      <rPr>
        <b/>
        <sz val="12"/>
        <color theme="1"/>
        <rFont val="Times New Roman"/>
        <family val="1"/>
      </rPr>
      <t xml:space="preserve">As necessary </t>
    </r>
    <r>
      <rPr>
        <sz val="12"/>
        <color theme="1"/>
        <rFont val="Times New Roman"/>
        <family val="1"/>
      </rPr>
      <t xml:space="preserve">
The Contractor shall enclose the site or part of the works under construction with a hoarding, Providing and maintaining the required barricades, guards, fencing, shoring, temporary roadways, footpaths, signs, lighting and traffic flagging etc. The Contractor is in addition required to take all precautions necessary for the safe custody of the works, materials, plant, public and Client's property on the site.</t>
    </r>
  </si>
  <si>
    <t>N</t>
  </si>
  <si>
    <t>Electricity / Power for the works</t>
  </si>
  <si>
    <t>The site is currently is not connected electricity supply.</t>
  </si>
  <si>
    <t xml:space="preserve">The Contractor, to arrange and provide temporary electricity for the purposes of the works and facilities of the Contractor including connection, distribution system, and arrange to make all payment for consumptions until handing over. It is the responsibility of the Contractor to ensure steady and uninterrupted power supply to Works. </t>
  </si>
  <si>
    <t>O</t>
  </si>
  <si>
    <t>Water for the works &amp; Consumption</t>
  </si>
  <si>
    <t>The site is connected to water supply from privately owned boreholes which are located  approx. 2KM away from site.</t>
  </si>
  <si>
    <t>The Contractor to arrange for the supply of water for the purpose of the project. The Contractor shall arrange with the Water Supply suppliers for a metered water supply/ connection and shall pay all charges for the same.</t>
  </si>
  <si>
    <t>Allow for temporary provision of water at the site for the works including payment of all charges and other expenses in connection therewith, supply from water mains or any other alternative source of water supply, storage and distribution. It is the sole responsibility of the contractor to ensure steady, uninterrupted adequate supply of water required for main contract and nominated sub contract works until handing over. The Contractor shall also provide portable water for use by his personnel's.</t>
  </si>
  <si>
    <t>P</t>
  </si>
  <si>
    <t>Work program, Progress reports &amp; Site records</t>
  </si>
  <si>
    <t>Allow for maintaining daily records until handing over in the manner required by the Engineer to indicate factual details of:</t>
  </si>
  <si>
    <t>(i)    Number of workmen in different categories and the number of Foremen.</t>
  </si>
  <si>
    <t>(ii)   Particulars of materials and goods  brought to the site.</t>
  </si>
  <si>
    <t>(iii)  Particulars of machinery &amp; equipment brought to or taken out of site.</t>
  </si>
  <si>
    <t>(iv)  Rainfall records.</t>
  </si>
  <si>
    <t>Allow for supply of Three (3) number of Hard Copies of the weekly and monthly site progress reports in the format agreed with the Engineer.</t>
  </si>
  <si>
    <t>Allow for preparing and submitting to Engineer in sufficient number of copies the Programme of work referred to in the Conditions of Contract. The Programme shall be updated or revised as required by the Engineer.</t>
  </si>
  <si>
    <t>Q</t>
  </si>
  <si>
    <t>Demobilization and Reinstatement of the site</t>
  </si>
  <si>
    <t>Allow for clearing up sites on completion, including removal of rubbish and debris, cleaning and leaving all in good order at handing over.</t>
  </si>
  <si>
    <t>R</t>
  </si>
  <si>
    <t>Materials samples and testing</t>
  </si>
  <si>
    <t>Allow for providing all testing of materials as may be called for by the Engineer</t>
  </si>
  <si>
    <t>S</t>
  </si>
  <si>
    <t>Insurances, Bonds &amp; Fees</t>
  </si>
  <si>
    <t>Allow for provision of Performence Securities and Insurance Policies, as applicable in the Contract Conditions and the laws of Somalia Country.</t>
  </si>
  <si>
    <t xml:space="preserve">TOTAL CARRIED TO MAIN SUMMARY </t>
  </si>
  <si>
    <t>First Floor</t>
  </si>
  <si>
    <t xml:space="preserve">BILL NO. </t>
  </si>
  <si>
    <t>SUMMARY</t>
  </si>
  <si>
    <t xml:space="preserve">GRAND TOTAL </t>
  </si>
  <si>
    <t xml:space="preserve">MECHANICAL </t>
  </si>
  <si>
    <t>Providing damp proofe membarane for excavated area</t>
  </si>
  <si>
    <t>PCS</t>
  </si>
  <si>
    <t xml:space="preserve">Allow for provision of topographic Surveying </t>
  </si>
  <si>
    <t xml:space="preserve">Setting out </t>
  </si>
  <si>
    <t>Provide personal protective equipment to all Contractor staff in accordance to the ESMP and as directed by the Project Manager</t>
  </si>
  <si>
    <t>Month</t>
  </si>
  <si>
    <t>Carry out OHS training in accordance to the ESMP</t>
  </si>
  <si>
    <t>Provision of site-based first aid kits and worker-level first aid training</t>
  </si>
  <si>
    <t>Provide safety signs in working areas in accordance to the ESMP and as directed by the Project Manager</t>
  </si>
  <si>
    <t>Provide latrines for workers in accordance to the ESMP and as directed by the Project Manager.</t>
  </si>
  <si>
    <t>Allow for any other activity in regards to implementation and compliance with Environmental and Social Management Plans as directed by the Project Manager</t>
  </si>
  <si>
    <t>Prov. Sum</t>
  </si>
  <si>
    <t>Waste management system setup (segregation, tracking, disposal)</t>
  </si>
  <si>
    <t>Lump Sum</t>
  </si>
  <si>
    <t>Installation of fencing and barriers to safeguard community and workers</t>
  </si>
  <si>
    <t>%</t>
  </si>
  <si>
    <t>Provisional sum for sexual exploitation and abuse (SEA) / gender based violence (GBV) awareness and sensitization training.</t>
  </si>
  <si>
    <t>Allow for implementation and compliance with Security Management Plans as</t>
  </si>
  <si>
    <t>Prov Sum</t>
  </si>
  <si>
    <t>Instituting a Community Awareness Campaign</t>
  </si>
  <si>
    <t>Allow a provisional sum for Safety Training</t>
  </si>
  <si>
    <t>Construction Banadir Regional Administration of Fisheries Departments at Banadir, Somalia</t>
  </si>
  <si>
    <t>Bulk Excavation maximum depth: 1.5m</t>
  </si>
  <si>
    <t>Column Base maximum depth: 1.5m</t>
  </si>
  <si>
    <t>Foundation excavations for wall trench maximum depth: 1.5mx0.6m</t>
  </si>
  <si>
    <t>Window overall size 1800mm wide x 2100 mm high (W-01)</t>
  </si>
  <si>
    <t>Window overall size 1500mm wide x 2100 mm high (W-02)</t>
  </si>
  <si>
    <t>Window overall size 1800 mm wide x 500 mm high (W-03)</t>
  </si>
  <si>
    <t>Window overall size 1000mm wide x 2100 mm high (W-04)</t>
  </si>
  <si>
    <t>Window overall size 2500mm wide x 2100 mm high (W-05)</t>
  </si>
  <si>
    <t>Window overall size 1200 mm wide x 2100 mm high (W-11)</t>
  </si>
  <si>
    <t>Window overall size 1500 mm wide x 800 mm high (W-10)</t>
  </si>
  <si>
    <t>Window overall size 2000 mm wide x 800 mm high (W-09)</t>
  </si>
  <si>
    <t>Window overall size 800mm wide x 800 mm high (W-08)</t>
  </si>
  <si>
    <t>Window overall size 1800mm wide x 3600 mm high (W-07)</t>
  </si>
  <si>
    <t>Window overall size 3000mm wide x 2100 mm high (W-06)</t>
  </si>
  <si>
    <t>Door overall size 4700mm wide x 3000 mm high (D-01)</t>
  </si>
  <si>
    <t>Door overall size 900mm wide x 2100 mm high (D-02)</t>
  </si>
  <si>
    <t>Door overall size 900 mm wide x 2100 mm high (D-03)</t>
  </si>
  <si>
    <t>Door overall size 900 mm wide x 2400 mm high (D-04)</t>
  </si>
  <si>
    <t>Door overall size 900 mm wide x 3000 mm high (D-05)</t>
  </si>
  <si>
    <t>Door overall size 900 mm wide x 2100 mm high (D-06)</t>
  </si>
  <si>
    <t>cross-sectional area: 0.30x0.30  m² - as ground floor columns - Weight of reinforcement 200 kg/m³</t>
  </si>
  <si>
    <t>cross-sectional area: 0.20x0.40 m² - as ground floor columns - Weight of reinforcement 200 kg/m³</t>
  </si>
  <si>
    <t>cross-sectional area: 3.142 x radius 0.20 x 0.20 - as ground floor  columns  - Weight of reinforcement 200 kg/m³</t>
  </si>
  <si>
    <t>cross-sectional area: 0.20x0.40 m² (310ml) - as plinth beams - Weight of reinforcement 140 kg/m³ -  Should be waterproofed ( Waterproofing Materials: Samples to be submitted for approval of the Engineer with the necessary documents prior to Commencement of Work.)</t>
  </si>
  <si>
    <t xml:space="preserve">cross-sectional area: 0.20x0.40 m² (15 ml) - as 1st floor beams - Weight of reinforcement 140 kg/m³ </t>
  </si>
  <si>
    <t xml:space="preserve">cross-sectional area: 0.20x0.20 m² (6 ml) - as GF/FF floor beams - Weight of reinforcement 140 kg/m³ </t>
  </si>
  <si>
    <t>thickness: 200 mm - 1st floor slab - Weight of reinforcement 150 kg/m³</t>
  </si>
  <si>
    <t>thickness: 200 mm - Roof floor slab - Weight of reinforcement 150 kg/m³</t>
  </si>
  <si>
    <t>thickness: 150 mm - Staircase cover slab - Weight of reinforcement 150 kg/m³</t>
  </si>
  <si>
    <t>Guard observations towers: Height: exceeding 6.00 m; including external stairs</t>
  </si>
  <si>
    <t>Unreinforced concrete surface: including the interlock area</t>
  </si>
  <si>
    <t>Doors</t>
  </si>
  <si>
    <t>Stairs; including Risers, Steps and landings, first floor + rooftop</t>
  </si>
  <si>
    <t>CONTINGENCY COST &amp; PROVISIONAL SUMS 10%</t>
  </si>
  <si>
    <t>Tax</t>
  </si>
  <si>
    <t>Construction of Fisheries Office for Benadir Regional Administration (BRA) Fisheries Department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</si>
</sst>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38" x14ac:knownFonts="1">
    <font>
      <sz val="11"/>
      <color theme="1"/>
      <name val="Calibri"/>
      <family val="2"/>
      <scheme val="minor"/>
    </font>
    <font>
      <b/>
      <sz val="11"/>
      <color theme="1"/>
      <name val="Calibri"/>
      <family val="2"/>
      <scheme val="minor"/>
    </font>
    <font>
      <b/>
      <sz val="11"/>
      <color theme="1"/>
      <name val="Aptos Display"/>
      <family val="2"/>
    </font>
    <font>
      <sz val="11"/>
      <color theme="1"/>
      <name val="Century Gothic"/>
      <family val="2"/>
    </font>
    <font>
      <b/>
      <sz val="12"/>
      <color theme="1"/>
      <name val="Century Gothic"/>
      <family val="2"/>
    </font>
    <font>
      <b/>
      <sz val="11"/>
      <color theme="1"/>
      <name val="Century Gothic"/>
      <family val="2"/>
    </font>
    <font>
      <b/>
      <sz val="10"/>
      <color theme="1"/>
      <name val="Century Gothic"/>
      <family val="2"/>
    </font>
    <font>
      <sz val="9"/>
      <color theme="1"/>
      <name val="Century Gothic"/>
      <family val="2"/>
    </font>
    <font>
      <u/>
      <sz val="9"/>
      <color theme="1"/>
      <name val="Century Gothic"/>
      <family val="2"/>
    </font>
    <font>
      <b/>
      <sz val="9"/>
      <color theme="1"/>
      <name val="Century Gothic"/>
      <family val="2"/>
    </font>
    <font>
      <sz val="11"/>
      <color theme="1"/>
      <name val="Calibri"/>
      <family val="2"/>
      <scheme val="minor"/>
    </font>
    <font>
      <sz val="10"/>
      <color rgb="FF000000"/>
      <name val="Calibri"/>
      <family val="2"/>
      <scheme val="minor"/>
    </font>
    <font>
      <sz val="10"/>
      <color theme="1"/>
      <name val="Quattrocento Sans"/>
      <family val="2"/>
    </font>
    <font>
      <b/>
      <sz val="20"/>
      <color theme="1"/>
      <name val="Quattrocento Sans"/>
      <family val="2"/>
    </font>
    <font>
      <b/>
      <sz val="30"/>
      <color theme="1"/>
      <name val="Quattrocento Sans"/>
      <family val="2"/>
    </font>
    <font>
      <b/>
      <sz val="20"/>
      <color rgb="FF0092D1"/>
      <name val="Quattrocento Sans"/>
      <family val="2"/>
    </font>
    <font>
      <b/>
      <sz val="27"/>
      <color rgb="FF0092D1"/>
      <name val="Quattrocento Sans"/>
      <family val="2"/>
    </font>
    <font>
      <b/>
      <sz val="36"/>
      <color theme="1"/>
      <name val="Quattrocento Sans"/>
      <family val="2"/>
    </font>
    <font>
      <b/>
      <sz val="17"/>
      <color theme="1"/>
      <name val="Quattrocento Sans"/>
      <family val="2"/>
    </font>
    <font>
      <b/>
      <sz val="16"/>
      <color theme="1"/>
      <name val="Quattrocento Sans"/>
      <family val="2"/>
    </font>
    <font>
      <b/>
      <sz val="12"/>
      <color theme="1"/>
      <name val="Quattrocento Sans"/>
      <family val="2"/>
    </font>
    <font>
      <sz val="11"/>
      <color theme="1"/>
      <name val="Quattrocento Sans"/>
      <family val="2"/>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sz val="8"/>
      <name val="Arial"/>
      <family val="2"/>
    </font>
    <font>
      <b/>
      <sz val="18"/>
      <color rgb="FF000000"/>
      <name val="Arial"/>
      <family val="2"/>
    </font>
    <font>
      <b/>
      <sz val="12"/>
      <color rgb="FF000000"/>
      <name val="Arial"/>
      <family val="2"/>
    </font>
    <font>
      <b/>
      <i/>
      <u/>
      <sz val="10"/>
      <name val="Arial"/>
      <family val="2"/>
    </font>
    <font>
      <sz val="10"/>
      <color theme="1"/>
      <name val="Calibri"/>
      <family val="2"/>
      <scheme val="minor"/>
    </font>
    <font>
      <b/>
      <i/>
      <u/>
      <sz val="12"/>
      <color theme="1"/>
      <name val="Times New Roman"/>
      <family val="1"/>
    </font>
    <font>
      <i/>
      <sz val="12"/>
      <color theme="1"/>
      <name val="Times New Roman"/>
      <family val="1"/>
    </font>
    <font>
      <sz val="10"/>
      <color rgb="FF000000"/>
      <name val="Calibri"/>
      <family val="2"/>
      <scheme val="minor"/>
    </font>
    <font>
      <b/>
      <sz val="12"/>
      <color theme="1"/>
      <name val="Times New Roman"/>
      <family val="1"/>
    </font>
    <font>
      <sz val="12"/>
      <color theme="1"/>
      <name val="Times New Roman"/>
      <family val="1"/>
    </font>
    <font>
      <b/>
      <u/>
      <sz val="12"/>
      <color theme="1"/>
      <name val="Times New Roman"/>
      <family val="1"/>
    </font>
    <font>
      <sz val="8"/>
      <name val="Calibri"/>
      <family val="2"/>
      <scheme val="minor"/>
    </font>
  </fonts>
  <fills count="5">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0"/>
        <bgColor indexed="64"/>
      </patternFill>
    </fill>
  </fills>
  <borders count="18">
    <border>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s>
  <cellStyleXfs count="7">
    <xf numFmtId="0" fontId="0" fillId="0" borderId="0"/>
    <xf numFmtId="44" fontId="10" fillId="0" borderId="0" applyFont="0" applyFill="0" applyBorder="0" applyAlignment="0" applyProtection="0"/>
    <xf numFmtId="0" fontId="11" fillId="0" borderId="0"/>
    <xf numFmtId="0" fontId="27" fillId="0" borderId="0" applyBorder="0" applyProtection="0"/>
    <xf numFmtId="0" fontId="28" fillId="0" borderId="0" applyBorder="0" applyProtection="0"/>
    <xf numFmtId="0" fontId="29" fillId="0" borderId="0" applyBorder="0" applyProtection="0"/>
    <xf numFmtId="0" fontId="33" fillId="0" borderId="0"/>
  </cellStyleXfs>
  <cellXfs count="166">
    <xf numFmtId="0" fontId="0" fillId="0" borderId="0" xfId="0"/>
    <xf numFmtId="0" fontId="0" fillId="0" borderId="1" xfId="0" applyBorder="1" applyAlignment="1">
      <alignment horizontal="center" vertical="top"/>
    </xf>
    <xf numFmtId="0" fontId="0" fillId="0" borderId="2" xfId="0" applyBorder="1"/>
    <xf numFmtId="0" fontId="0" fillId="0" borderId="1" xfId="0" applyBorder="1"/>
    <xf numFmtId="0" fontId="3" fillId="0" borderId="4" xfId="0" applyFont="1" applyBorder="1" applyAlignment="1">
      <alignment horizontal="center"/>
    </xf>
    <xf numFmtId="0" fontId="3" fillId="0" borderId="3" xfId="0" applyFont="1" applyBorder="1" applyAlignment="1">
      <alignment horizontal="center"/>
    </xf>
    <xf numFmtId="0" fontId="3" fillId="0" borderId="6" xfId="0" applyFont="1" applyBorder="1" applyAlignment="1">
      <alignment horizontal="center"/>
    </xf>
    <xf numFmtId="0" fontId="3" fillId="0" borderId="5" xfId="0" applyFont="1" applyBorder="1" applyAlignment="1">
      <alignment horizontal="center"/>
    </xf>
    <xf numFmtId="0" fontId="4" fillId="0" borderId="1" xfId="0" applyFont="1" applyBorder="1" applyAlignment="1">
      <alignment horizontal="center" vertical="top"/>
    </xf>
    <xf numFmtId="0" fontId="4" fillId="0" borderId="0" xfId="0" applyFont="1" applyAlignment="1">
      <alignment vertical="top" wrapText="1"/>
    </xf>
    <xf numFmtId="0" fontId="4" fillId="0" borderId="2" xfId="0" applyFont="1" applyBorder="1"/>
    <xf numFmtId="0" fontId="4" fillId="0" borderId="1" xfId="0" applyFont="1" applyBorder="1"/>
    <xf numFmtId="0" fontId="4" fillId="0" borderId="0" xfId="0" applyFont="1"/>
    <xf numFmtId="0" fontId="5" fillId="0" borderId="1" xfId="0" applyFont="1" applyBorder="1" applyAlignment="1">
      <alignment horizontal="center" vertical="top"/>
    </xf>
    <xf numFmtId="0" fontId="5" fillId="0" borderId="0" xfId="0" applyFont="1" applyAlignment="1">
      <alignment vertical="top" wrapText="1"/>
    </xf>
    <xf numFmtId="0" fontId="5" fillId="0" borderId="2" xfId="0" applyFont="1" applyBorder="1"/>
    <xf numFmtId="0" fontId="5" fillId="0" borderId="1" xfId="0" applyFont="1" applyBorder="1"/>
    <xf numFmtId="0" fontId="5" fillId="0" borderId="0" xfId="0" applyFont="1"/>
    <xf numFmtId="0" fontId="6" fillId="0" borderId="1" xfId="0" applyFont="1" applyBorder="1" applyAlignment="1">
      <alignment horizontal="center" vertical="top"/>
    </xf>
    <xf numFmtId="0" fontId="6" fillId="0" borderId="0" xfId="0" applyFont="1" applyAlignment="1">
      <alignment vertical="top" wrapText="1"/>
    </xf>
    <xf numFmtId="0" fontId="6" fillId="0" borderId="2" xfId="0" applyFont="1" applyBorder="1"/>
    <xf numFmtId="0" fontId="6" fillId="0" borderId="1" xfId="0" applyFont="1" applyBorder="1"/>
    <xf numFmtId="0" fontId="6" fillId="0" borderId="0" xfId="0" applyFont="1"/>
    <xf numFmtId="0" fontId="7" fillId="0" borderId="1" xfId="0" applyFont="1" applyBorder="1" applyAlignment="1">
      <alignment horizontal="center" vertical="top"/>
    </xf>
    <xf numFmtId="0" fontId="7" fillId="0" borderId="0" xfId="0" applyFont="1" applyAlignment="1">
      <alignment horizontal="left" vertical="top" wrapText="1" indent="3"/>
    </xf>
    <xf numFmtId="0" fontId="7" fillId="0" borderId="2" xfId="0" applyFont="1" applyBorder="1"/>
    <xf numFmtId="4" fontId="7" fillId="0" borderId="2" xfId="0" applyNumberFormat="1" applyFont="1" applyBorder="1"/>
    <xf numFmtId="4" fontId="7" fillId="0" borderId="1" xfId="0" applyNumberFormat="1" applyFont="1" applyBorder="1"/>
    <xf numFmtId="0" fontId="7" fillId="0" borderId="0" xfId="0" applyFont="1"/>
    <xf numFmtId="0" fontId="0" fillId="0" borderId="7" xfId="0" applyBorder="1" applyAlignment="1">
      <alignment horizontal="center" vertical="top"/>
    </xf>
    <xf numFmtId="0" fontId="1" fillId="0" borderId="7" xfId="0" applyFont="1" applyBorder="1" applyAlignment="1">
      <alignment horizontal="right" vertical="top" wrapText="1"/>
    </xf>
    <xf numFmtId="0" fontId="0" fillId="0" borderId="7" xfId="0" applyBorder="1"/>
    <xf numFmtId="0" fontId="0" fillId="0" borderId="7" xfId="0" applyBorder="1" applyAlignment="1">
      <alignment horizontal="right"/>
    </xf>
    <xf numFmtId="4" fontId="1" fillId="0" borderId="7" xfId="0" applyNumberFormat="1" applyFont="1" applyBorder="1"/>
    <xf numFmtId="0" fontId="0" fillId="0" borderId="0" xfId="0" applyAlignment="1">
      <alignment horizontal="center" vertical="top"/>
    </xf>
    <xf numFmtId="49" fontId="0" fillId="0" borderId="0" xfId="0" applyNumberFormat="1" applyAlignment="1">
      <alignment vertical="top" wrapText="1"/>
    </xf>
    <xf numFmtId="0" fontId="0" fillId="0" borderId="0" xfId="0" applyAlignment="1">
      <alignment vertical="top" wrapText="1"/>
    </xf>
    <xf numFmtId="4" fontId="6" fillId="0" borderId="1" xfId="0" applyNumberFormat="1" applyFont="1" applyBorder="1"/>
    <xf numFmtId="0" fontId="3" fillId="0" borderId="3" xfId="0" applyFont="1" applyBorder="1" applyAlignment="1">
      <alignment horizontal="center" vertical="top"/>
    </xf>
    <xf numFmtId="0" fontId="3" fillId="0" borderId="7" xfId="0" applyFont="1" applyBorder="1" applyAlignment="1">
      <alignment vertical="top" wrapText="1"/>
    </xf>
    <xf numFmtId="0" fontId="3" fillId="0" borderId="4" xfId="0" applyFont="1" applyBorder="1"/>
    <xf numFmtId="0" fontId="0" fillId="0" borderId="5" xfId="0" applyBorder="1" applyAlignment="1">
      <alignment horizontal="center" vertical="top"/>
    </xf>
    <xf numFmtId="0" fontId="0" fillId="0" borderId="8" xfId="0" applyBorder="1" applyAlignment="1">
      <alignment vertical="top" wrapText="1"/>
    </xf>
    <xf numFmtId="0" fontId="0" fillId="0" borderId="6" xfId="0" applyBorder="1"/>
    <xf numFmtId="0" fontId="0" fillId="0" borderId="5" xfId="0" applyBorder="1" applyAlignment="1">
      <alignment horizontal="center"/>
    </xf>
    <xf numFmtId="0" fontId="1" fillId="0" borderId="0" xfId="0" applyFont="1" applyAlignment="1">
      <alignment horizontal="right" vertical="top" wrapText="1"/>
    </xf>
    <xf numFmtId="0" fontId="0" fillId="0" borderId="0" xfId="0" quotePrefix="1" applyAlignment="1">
      <alignment horizontal="right" vertical="top" wrapText="1"/>
    </xf>
    <xf numFmtId="4" fontId="0" fillId="0" borderId="1" xfId="0" applyNumberFormat="1" applyBorder="1"/>
    <xf numFmtId="0" fontId="8" fillId="0" borderId="0" xfId="0" applyFont="1" applyAlignment="1">
      <alignment horizontal="left" vertical="center" wrapText="1"/>
    </xf>
    <xf numFmtId="0" fontId="0" fillId="0" borderId="9" xfId="0" applyBorder="1" applyAlignment="1">
      <alignment horizontal="center" vertical="top"/>
    </xf>
    <xf numFmtId="0" fontId="1" fillId="0" borderId="9" xfId="0" applyFont="1" applyBorder="1" applyAlignment="1">
      <alignment horizontal="right" vertical="top" wrapText="1"/>
    </xf>
    <xf numFmtId="0" fontId="0" fillId="0" borderId="9" xfId="0" applyBorder="1"/>
    <xf numFmtId="4" fontId="1" fillId="0" borderId="9" xfId="0" applyNumberFormat="1" applyFont="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7" fillId="0" borderId="0" xfId="0" applyFont="1" applyAlignment="1">
      <alignment horizontal="left" vertical="top" wrapText="1"/>
    </xf>
    <xf numFmtId="0" fontId="9" fillId="0" borderId="0" xfId="0" applyFont="1" applyAlignment="1">
      <alignment vertical="top" wrapText="1"/>
    </xf>
    <xf numFmtId="0" fontId="1" fillId="0" borderId="0" xfId="0" applyFont="1" applyAlignment="1">
      <alignment horizontal="left" vertical="top" wrapText="1"/>
    </xf>
    <xf numFmtId="0" fontId="12" fillId="0" borderId="0" xfId="2" applyFont="1"/>
    <xf numFmtId="0" fontId="11" fillId="0" borderId="0" xfId="2"/>
    <xf numFmtId="0" fontId="14" fillId="0" borderId="0" xfId="2" applyFont="1" applyAlignment="1">
      <alignment horizontal="center" vertical="center"/>
    </xf>
    <xf numFmtId="0" fontId="15" fillId="0" borderId="0" xfId="2" applyFont="1" applyAlignment="1">
      <alignment horizontal="center" vertical="center" wrapText="1"/>
    </xf>
    <xf numFmtId="0" fontId="16" fillId="0" borderId="0" xfId="2" applyFont="1" applyAlignment="1">
      <alignment horizontal="center" vertical="center" wrapText="1"/>
    </xf>
    <xf numFmtId="0" fontId="17" fillId="0" borderId="0" xfId="2" applyFont="1" applyAlignment="1">
      <alignment vertical="center"/>
    </xf>
    <xf numFmtId="0" fontId="13" fillId="0" borderId="0" xfId="2" applyFont="1" applyAlignment="1">
      <alignment horizontal="center" vertical="center"/>
    </xf>
    <xf numFmtId="0" fontId="20" fillId="0" borderId="0" xfId="2" applyFont="1" applyAlignment="1">
      <alignment horizontal="center" vertical="center"/>
    </xf>
    <xf numFmtId="0" fontId="21" fillId="0" borderId="0" xfId="2" applyFont="1" applyAlignment="1">
      <alignment vertical="center"/>
    </xf>
    <xf numFmtId="0" fontId="22" fillId="0" borderId="0" xfId="2" applyFont="1"/>
    <xf numFmtId="0" fontId="23" fillId="2" borderId="0" xfId="2" applyFont="1" applyFill="1" applyAlignment="1">
      <alignment vertical="center" wrapText="1"/>
    </xf>
    <xf numFmtId="0" fontId="23" fillId="0" borderId="0" xfId="2" applyFont="1" applyAlignment="1">
      <alignment vertical="center"/>
    </xf>
    <xf numFmtId="0" fontId="24" fillId="0" borderId="0" xfId="2" applyFont="1" applyAlignment="1">
      <alignment horizontal="left" vertical="center" wrapText="1"/>
    </xf>
    <xf numFmtId="0" fontId="23" fillId="0" borderId="0" xfId="2" applyFont="1" applyAlignment="1">
      <alignment vertical="center" wrapText="1"/>
    </xf>
    <xf numFmtId="0" fontId="22" fillId="0" borderId="0" xfId="2" applyFont="1" applyAlignment="1">
      <alignment vertical="center" wrapText="1"/>
    </xf>
    <xf numFmtId="0" fontId="22" fillId="0" borderId="0" xfId="2" applyFont="1" applyAlignment="1">
      <alignment horizontal="left" vertical="center" wrapText="1"/>
    </xf>
    <xf numFmtId="0" fontId="22" fillId="0" borderId="0" xfId="2" applyFont="1" applyAlignment="1">
      <alignment wrapText="1"/>
    </xf>
    <xf numFmtId="0" fontId="25" fillId="0" borderId="0" xfId="2" applyFont="1" applyAlignment="1">
      <alignment vertical="center" wrapText="1"/>
    </xf>
    <xf numFmtId="0" fontId="22" fillId="0" borderId="10" xfId="0" applyFont="1" applyBorder="1" applyAlignment="1">
      <alignment horizontal="center" vertical="center" wrapText="1"/>
    </xf>
    <xf numFmtId="0" fontId="23" fillId="0" borderId="10" xfId="0" applyFont="1" applyBorder="1" applyAlignment="1">
      <alignment vertical="center" wrapText="1"/>
    </xf>
    <xf numFmtId="0" fontId="30" fillId="0" borderId="10" xfId="0" applyFont="1" applyBorder="1" applyAlignment="1">
      <alignment vertical="center" wrapText="1"/>
    </xf>
    <xf numFmtId="0" fontId="22" fillId="0" borderId="10" xfId="0" applyFont="1" applyBorder="1" applyAlignment="1">
      <alignment vertical="center" wrapText="1"/>
    </xf>
    <xf numFmtId="0" fontId="23" fillId="0" borderId="10" xfId="0" applyFont="1" applyBorder="1" applyAlignment="1">
      <alignment horizontal="center" vertical="center" wrapText="1"/>
    </xf>
    <xf numFmtId="8" fontId="23" fillId="0" borderId="10" xfId="0" applyNumberFormat="1" applyFont="1" applyBorder="1" applyAlignment="1">
      <alignment horizontal="right" vertical="center" wrapText="1"/>
    </xf>
    <xf numFmtId="0" fontId="30" fillId="0" borderId="10" xfId="0" applyFont="1" applyBorder="1" applyAlignment="1">
      <alignment wrapText="1"/>
    </xf>
    <xf numFmtId="4" fontId="7" fillId="0" borderId="10" xfId="0" applyNumberFormat="1" applyFont="1" applyBorder="1"/>
    <xf numFmtId="0" fontId="23" fillId="3" borderId="0" xfId="2" applyFont="1" applyFill="1" applyAlignment="1">
      <alignment vertical="center"/>
    </xf>
    <xf numFmtId="0" fontId="23" fillId="3" borderId="0" xfId="2" applyFont="1" applyFill="1" applyAlignment="1">
      <alignment vertical="center" wrapText="1"/>
    </xf>
    <xf numFmtId="0" fontId="23" fillId="3" borderId="0" xfId="2" applyFont="1" applyFill="1" applyAlignment="1">
      <alignment horizontal="center" vertical="center" wrapText="1"/>
    </xf>
    <xf numFmtId="0" fontId="23" fillId="3" borderId="0" xfId="2" applyFont="1" applyFill="1" applyAlignment="1">
      <alignment horizontal="center" vertical="center"/>
    </xf>
    <xf numFmtId="44" fontId="23" fillId="3" borderId="0" xfId="2" applyNumberFormat="1" applyFont="1" applyFill="1" applyAlignment="1">
      <alignment horizontal="center" vertical="center"/>
    </xf>
    <xf numFmtId="0" fontId="23" fillId="3" borderId="11" xfId="2" applyFont="1" applyFill="1" applyBorder="1" applyAlignment="1">
      <alignment vertical="center"/>
    </xf>
    <xf numFmtId="0" fontId="23" fillId="3" borderId="11" xfId="2" applyFont="1" applyFill="1" applyBorder="1" applyAlignment="1">
      <alignment vertical="center" wrapText="1"/>
    </xf>
    <xf numFmtId="0" fontId="23" fillId="3" borderId="11" xfId="2" applyFont="1" applyFill="1" applyBorder="1" applyAlignment="1">
      <alignment horizontal="center" vertical="center" wrapText="1"/>
    </xf>
    <xf numFmtId="0" fontId="23" fillId="3" borderId="11" xfId="2" applyFont="1" applyFill="1" applyBorder="1" applyAlignment="1">
      <alignment horizontal="center" vertical="center"/>
    </xf>
    <xf numFmtId="44" fontId="23" fillId="3" borderId="11" xfId="2" applyNumberFormat="1" applyFont="1" applyFill="1" applyBorder="1" applyAlignment="1">
      <alignment horizontal="center" vertical="center"/>
    </xf>
    <xf numFmtId="0" fontId="23" fillId="3" borderId="12" xfId="2" applyFont="1" applyFill="1" applyBorder="1" applyAlignment="1">
      <alignment horizontal="center" vertical="center" wrapText="1"/>
    </xf>
    <xf numFmtId="44" fontId="23" fillId="3" borderId="12" xfId="2" applyNumberFormat="1" applyFont="1" applyFill="1" applyBorder="1" applyAlignment="1">
      <alignment horizontal="center" vertical="center" wrapText="1"/>
    </xf>
    <xf numFmtId="0" fontId="23" fillId="3" borderId="13" xfId="2" applyFont="1" applyFill="1" applyBorder="1" applyAlignment="1">
      <alignment horizontal="center" vertical="center"/>
    </xf>
    <xf numFmtId="0" fontId="23" fillId="3" borderId="14" xfId="2" applyFont="1" applyFill="1" applyBorder="1" applyAlignment="1">
      <alignment vertical="center" wrapText="1"/>
    </xf>
    <xf numFmtId="0" fontId="23" fillId="3" borderId="15" xfId="2" applyFont="1" applyFill="1" applyBorder="1" applyAlignment="1">
      <alignment horizontal="center" vertical="center" wrapText="1"/>
    </xf>
    <xf numFmtId="0" fontId="23" fillId="3" borderId="13" xfId="2" applyFont="1" applyFill="1" applyBorder="1" applyAlignment="1">
      <alignment horizontal="center" vertical="center" wrapText="1"/>
    </xf>
    <xf numFmtId="44" fontId="23" fillId="3" borderId="13" xfId="2" applyNumberFormat="1" applyFont="1" applyFill="1" applyBorder="1" applyAlignment="1">
      <alignment horizontal="center" vertical="center"/>
    </xf>
    <xf numFmtId="0" fontId="23" fillId="3" borderId="14" xfId="2" applyFont="1" applyFill="1" applyBorder="1" applyAlignment="1">
      <alignment horizontal="center" vertical="center" wrapText="1"/>
    </xf>
    <xf numFmtId="0" fontId="24" fillId="3" borderId="14" xfId="2" applyFont="1" applyFill="1" applyBorder="1" applyAlignment="1">
      <alignment vertical="center" wrapText="1"/>
    </xf>
    <xf numFmtId="0" fontId="22" fillId="3" borderId="13" xfId="2" applyFont="1" applyFill="1" applyBorder="1" applyAlignment="1">
      <alignment horizontal="center" vertical="center" wrapText="1"/>
    </xf>
    <xf numFmtId="0" fontId="22" fillId="3" borderId="13" xfId="2" applyFont="1" applyFill="1" applyBorder="1" applyAlignment="1">
      <alignment horizontal="left" vertical="center"/>
    </xf>
    <xf numFmtId="44" fontId="22" fillId="3" borderId="13" xfId="2" applyNumberFormat="1" applyFont="1" applyFill="1" applyBorder="1" applyAlignment="1">
      <alignment vertical="center"/>
    </xf>
    <xf numFmtId="0" fontId="22" fillId="3" borderId="13" xfId="2" applyFont="1" applyFill="1" applyBorder="1" applyAlignment="1">
      <alignment horizontal="center" vertical="center"/>
    </xf>
    <xf numFmtId="0" fontId="31" fillId="3" borderId="14" xfId="2" applyFont="1" applyFill="1" applyBorder="1" applyAlignment="1">
      <alignment vertical="center" wrapText="1"/>
    </xf>
    <xf numFmtId="0" fontId="22" fillId="3" borderId="13" xfId="2" applyFont="1" applyFill="1" applyBorder="1" applyAlignment="1">
      <alignment vertical="center" wrapText="1"/>
    </xf>
    <xf numFmtId="0" fontId="32" fillId="0" borderId="13" xfId="2" applyFont="1" applyBorder="1" applyAlignment="1">
      <alignment vertical="center" wrapText="1"/>
    </xf>
    <xf numFmtId="0" fontId="22" fillId="3" borderId="14" xfId="2" applyFont="1" applyFill="1" applyBorder="1" applyAlignment="1">
      <alignment vertical="center" wrapText="1"/>
    </xf>
    <xf numFmtId="44" fontId="23" fillId="3" borderId="13" xfId="2" applyNumberFormat="1" applyFont="1" applyFill="1" applyBorder="1" applyAlignment="1">
      <alignment vertical="center"/>
    </xf>
    <xf numFmtId="0" fontId="23" fillId="3" borderId="13" xfId="2" applyFont="1" applyFill="1" applyBorder="1" applyAlignment="1">
      <alignment horizontal="left" vertical="center"/>
    </xf>
    <xf numFmtId="0" fontId="22" fillId="3" borderId="14" xfId="2" applyFont="1" applyFill="1" applyBorder="1" applyAlignment="1">
      <alignment horizontal="center" vertical="center" wrapText="1"/>
    </xf>
    <xf numFmtId="0" fontId="23" fillId="3" borderId="14" xfId="2" applyFont="1" applyFill="1" applyBorder="1" applyAlignment="1">
      <alignment vertical="center"/>
    </xf>
    <xf numFmtId="0" fontId="23" fillId="3" borderId="13" xfId="2" applyFont="1" applyFill="1" applyBorder="1" applyAlignment="1">
      <alignment vertical="center"/>
    </xf>
    <xf numFmtId="0" fontId="32" fillId="3" borderId="14" xfId="2" applyFont="1" applyFill="1" applyBorder="1" applyAlignment="1">
      <alignment horizontal="left" vertical="center" wrapText="1"/>
    </xf>
    <xf numFmtId="0" fontId="24" fillId="3" borderId="16" xfId="2" applyFont="1" applyFill="1" applyBorder="1" applyAlignment="1">
      <alignment horizontal="center" vertical="center"/>
    </xf>
    <xf numFmtId="0" fontId="24" fillId="3" borderId="16" xfId="2" applyFont="1" applyFill="1" applyBorder="1" applyAlignment="1">
      <alignment horizontal="center" vertical="center" wrapText="1"/>
    </xf>
    <xf numFmtId="0" fontId="24" fillId="3" borderId="16" xfId="2" applyFont="1" applyFill="1" applyBorder="1" applyAlignment="1">
      <alignment horizontal="right" vertical="center" wrapText="1"/>
    </xf>
    <xf numFmtId="44" fontId="24" fillId="3" borderId="16" xfId="2" applyNumberFormat="1" applyFont="1" applyFill="1" applyBorder="1" applyAlignment="1">
      <alignment horizontal="center" vertical="center"/>
    </xf>
    <xf numFmtId="0" fontId="34" fillId="0" borderId="0" xfId="6" applyFont="1" applyAlignment="1">
      <alignment vertical="center"/>
    </xf>
    <xf numFmtId="44" fontId="34" fillId="0" borderId="0" xfId="6" applyNumberFormat="1" applyFont="1" applyAlignment="1">
      <alignment horizontal="center" vertical="center"/>
    </xf>
    <xf numFmtId="0" fontId="33" fillId="0" borderId="0" xfId="6"/>
    <xf numFmtId="0" fontId="34" fillId="0" borderId="12" xfId="6" applyFont="1" applyBorder="1" applyAlignment="1">
      <alignment horizontal="center" vertical="center" wrapText="1"/>
    </xf>
    <xf numFmtId="44" fontId="34" fillId="0" borderId="12" xfId="6" applyNumberFormat="1" applyFont="1" applyBorder="1" applyAlignment="1">
      <alignment horizontal="center" vertical="center" wrapText="1"/>
    </xf>
    <xf numFmtId="0" fontId="35" fillId="0" borderId="13" xfId="6" applyFont="1" applyBorder="1" applyAlignment="1">
      <alignment horizontal="center" vertical="center"/>
    </xf>
    <xf numFmtId="49" fontId="34" fillId="0" borderId="13" xfId="6" applyNumberFormat="1" applyFont="1" applyBorder="1" applyAlignment="1">
      <alignment vertical="center"/>
    </xf>
    <xf numFmtId="44" fontId="34" fillId="0" borderId="13" xfId="6" applyNumberFormat="1" applyFont="1" applyBorder="1" applyAlignment="1">
      <alignment horizontal="right" vertical="center" wrapText="1"/>
    </xf>
    <xf numFmtId="0" fontId="34" fillId="0" borderId="13" xfId="6" applyFont="1" applyBorder="1" applyAlignment="1">
      <alignment vertical="center" wrapText="1"/>
    </xf>
    <xf numFmtId="0" fontId="36" fillId="0" borderId="13" xfId="6" applyFont="1" applyBorder="1" applyAlignment="1">
      <alignment horizontal="left" vertical="center" wrapText="1"/>
    </xf>
    <xf numFmtId="44" fontId="35" fillId="0" borderId="13" xfId="6" applyNumberFormat="1" applyFont="1" applyBorder="1" applyAlignment="1">
      <alignment horizontal="right" vertical="center"/>
    </xf>
    <xf numFmtId="0" fontId="35" fillId="0" borderId="13" xfId="6" applyFont="1" applyBorder="1" applyAlignment="1">
      <alignment horizontal="left" vertical="center" wrapText="1"/>
    </xf>
    <xf numFmtId="0" fontId="34" fillId="0" borderId="13" xfId="6" applyFont="1" applyBorder="1" applyAlignment="1">
      <alignment horizontal="left" vertical="center" wrapText="1"/>
    </xf>
    <xf numFmtId="40" fontId="34" fillId="0" borderId="13" xfId="6" applyNumberFormat="1" applyFont="1" applyBorder="1" applyAlignment="1">
      <alignment horizontal="left" vertical="center" wrapText="1"/>
    </xf>
    <xf numFmtId="0" fontId="35" fillId="0" borderId="17" xfId="6" applyFont="1" applyBorder="1" applyAlignment="1">
      <alignment horizontal="center" vertical="center"/>
    </xf>
    <xf numFmtId="0" fontId="34" fillId="0" borderId="17" xfId="6" applyFont="1" applyBorder="1" applyAlignment="1">
      <alignment horizontal="left" vertical="center" wrapText="1"/>
    </xf>
    <xf numFmtId="44" fontId="34" fillId="0" borderId="17" xfId="6" applyNumberFormat="1" applyFont="1" applyBorder="1" applyAlignment="1">
      <alignment horizontal="right" vertical="center"/>
    </xf>
    <xf numFmtId="8" fontId="35" fillId="0" borderId="13" xfId="6" applyNumberFormat="1" applyFont="1" applyBorder="1" applyAlignment="1">
      <alignment horizontal="right" vertical="center"/>
    </xf>
    <xf numFmtId="0" fontId="26" fillId="0" borderId="0" xfId="0" applyFont="1" applyAlignment="1">
      <alignment horizontal="left" vertical="center" wrapText="1" indent="1"/>
    </xf>
    <xf numFmtId="0" fontId="2" fillId="0" borderId="0" xfId="0" applyFont="1" applyAlignment="1">
      <alignment vertical="center"/>
    </xf>
    <xf numFmtId="44" fontId="33" fillId="0" borderId="0" xfId="6" applyNumberFormat="1"/>
    <xf numFmtId="44" fontId="35" fillId="0" borderId="13" xfId="1" applyFont="1" applyBorder="1" applyAlignment="1">
      <alignment horizontal="right" vertical="center"/>
    </xf>
    <xf numFmtId="0" fontId="22" fillId="0" borderId="10" xfId="0" applyFont="1" applyBorder="1" applyAlignment="1">
      <alignment horizontal="center" vertical="top" wrapText="1"/>
    </xf>
    <xf numFmtId="4" fontId="7" fillId="0" borderId="10" xfId="0" applyNumberFormat="1" applyFont="1" applyBorder="1" applyAlignment="1">
      <alignment horizontal="center" vertical="top"/>
    </xf>
    <xf numFmtId="8" fontId="22" fillId="0" borderId="10" xfId="0" applyNumberFormat="1" applyFont="1" applyBorder="1" applyAlignment="1">
      <alignment horizontal="center" vertical="top" wrapText="1"/>
    </xf>
    <xf numFmtId="0" fontId="30" fillId="0" borderId="10" xfId="0" applyFont="1" applyBorder="1" applyAlignment="1">
      <alignment horizontal="center" vertical="top" wrapText="1"/>
    </xf>
    <xf numFmtId="0" fontId="7" fillId="4" borderId="0" xfId="0" applyFont="1" applyFill="1" applyAlignment="1">
      <alignment horizontal="left" vertical="top" wrapText="1" indent="3"/>
    </xf>
    <xf numFmtId="0" fontId="7" fillId="4" borderId="2" xfId="0" applyFont="1" applyFill="1" applyBorder="1"/>
    <xf numFmtId="4" fontId="7" fillId="4" borderId="2" xfId="0" applyNumberFormat="1" applyFont="1" applyFill="1" applyBorder="1"/>
    <xf numFmtId="1" fontId="7" fillId="4" borderId="2" xfId="0" applyNumberFormat="1" applyFont="1" applyFill="1" applyBorder="1"/>
    <xf numFmtId="0" fontId="6" fillId="4" borderId="2" xfId="0" applyFont="1" applyFill="1" applyBorder="1"/>
    <xf numFmtId="0" fontId="7" fillId="4" borderId="1" xfId="0" applyFont="1" applyFill="1" applyBorder="1" applyAlignment="1">
      <alignment horizontal="center" vertical="top"/>
    </xf>
    <xf numFmtId="4" fontId="7" fillId="4" borderId="1" xfId="0" applyNumberFormat="1" applyFont="1" applyFill="1" applyBorder="1"/>
    <xf numFmtId="0" fontId="7" fillId="4" borderId="0" xfId="0" applyFont="1" applyFill="1"/>
    <xf numFmtId="0" fontId="6" fillId="4" borderId="0" xfId="0" applyFont="1" applyFill="1" applyAlignment="1">
      <alignment vertical="top" wrapText="1"/>
    </xf>
    <xf numFmtId="0" fontId="0" fillId="4" borderId="0" xfId="0" applyFill="1"/>
    <xf numFmtId="0" fontId="23" fillId="0" borderId="13" xfId="6" applyFont="1" applyBorder="1" applyAlignment="1">
      <alignment horizontal="left" vertical="center" wrapText="1"/>
    </xf>
    <xf numFmtId="0" fontId="23" fillId="0" borderId="0" xfId="6" applyFont="1" applyAlignment="1">
      <alignment vertical="center"/>
    </xf>
    <xf numFmtId="0" fontId="19" fillId="0" borderId="0" xfId="2" applyFont="1" applyAlignment="1">
      <alignment horizontal="center" vertical="center"/>
    </xf>
    <xf numFmtId="0" fontId="11" fillId="0" borderId="0" xfId="2"/>
    <xf numFmtId="0" fontId="13" fillId="0" borderId="0" xfId="2" applyFont="1" applyAlignment="1">
      <alignment horizontal="center" vertical="center" wrapText="1"/>
    </xf>
    <xf numFmtId="0" fontId="15" fillId="0" borderId="0" xfId="2" applyFont="1" applyAlignment="1">
      <alignment horizontal="center" vertical="center" wrapText="1"/>
    </xf>
    <xf numFmtId="0" fontId="18" fillId="0" borderId="0" xfId="2" applyFont="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cellXfs>
  <cellStyles count="7">
    <cellStyle name="Currency" xfId="1" builtinId="4"/>
    <cellStyle name="Heading 1 1" xfId="3" xr:uid="{FD89A5B7-E601-4F6C-ABC6-322C6F335F80}"/>
    <cellStyle name="Heading 2 2" xfId="4" xr:uid="{48D9E41D-ABDC-498F-9A5F-24FD5EC6B96B}"/>
    <cellStyle name="Normal" xfId="0" builtinId="0"/>
    <cellStyle name="Normal 2" xfId="2" xr:uid="{B6D13A2E-F861-4C9B-A538-AEE60B27F34D}"/>
    <cellStyle name="Normal 3" xfId="6" xr:uid="{90AFA12B-0A40-4DEF-A6EC-62318F6C5E8F}"/>
    <cellStyle name="Result 3" xfId="5" xr:uid="{2152A051-A4C2-4828-B414-752DD41FA1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ohamed%20Abdi%20Ahmed/Downloads/Review/last%20%20review/Ministry%20Fishiers.xlsx" TargetMode="External"/><Relationship Id="rId2" Type="http://schemas.openxmlformats.org/officeDocument/2006/relationships/externalLinkPath" Target="file:///C:\Users\Mohamed%20Abdi%20Ahmed\Downloads\Review\last%20%20review\Ministry%20Fishiers.xlsx" TargetMode="External"/><Relationship Id="rId1" Type="http://schemas.openxmlformats.org/officeDocument/2006/relationships/externalLinkPath" Target="/Users/Mohamed%20Abdi%20Ahmed/Downloads/Review/last%20%20review/Ministry%20Fishi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PAGE"/>
      <sheetName val="PREAMBLES AND PRICING NOTES"/>
      <sheetName val="BILL NO - 1 PRELIMINARY"/>
      <sheetName val="BILL NO - 2 Main Building"/>
      <sheetName val=" BILL NO - 2 External Building "/>
      <sheetName val="BILL NO - 5  EXTERNAL TOILET BL"/>
      <sheetName val="BILL NO - 6  GUARD AND GENSET H"/>
      <sheetName val="BILL NO - 7 EXTERNAL WORK"/>
      <sheetName val="BILL NO - 8a MECHANICAL -(Sanit"/>
      <sheetName val="BILL NO - 8b MECHANICAL -(HVAC)"/>
      <sheetName val="BILL NO - 8c MECHANICAL -(Fire)"/>
      <sheetName val="BILL NO - 9a ELECTRICAL WORKS "/>
      <sheetName val="BILL NO - 9b ELECTRICAL WORKS ("/>
      <sheetName val="BILL NO - 10 PC &amp; PS"/>
      <sheetName val="BILL NO - 11 DAY WORKS"/>
      <sheetName val="BILL NO - 12 MAIN SUMMARY"/>
    </sheetNames>
    <sheetDataSet>
      <sheetData sheetId="0" refreshError="1"/>
      <sheetData sheetId="1" refreshError="1">
        <row r="2">
          <cell r="A2" t="str">
            <v>Somalia Sustainable Fisheries 
Development Project</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E969D-F96F-458F-94AE-DECB58357CB8}">
  <sheetPr>
    <pageSetUpPr fitToPage="1"/>
  </sheetPr>
  <dimension ref="A1:H34"/>
  <sheetViews>
    <sheetView topLeftCell="A10" workbookViewId="0">
      <selection activeCell="A20" sqref="A20:H20"/>
    </sheetView>
  </sheetViews>
  <sheetFormatPr defaultColWidth="12.6328125" defaultRowHeight="15" customHeight="1" x14ac:dyDescent="0.3"/>
  <cols>
    <col min="1" max="8" width="10.81640625" style="59" customWidth="1"/>
    <col min="9" max="16384" width="12.6328125" style="59"/>
  </cols>
  <sheetData>
    <row r="1" spans="1:8" ht="15.75" customHeight="1" x14ac:dyDescent="0.3">
      <c r="A1" s="58"/>
      <c r="B1" s="58"/>
      <c r="C1" s="58"/>
      <c r="D1" s="58"/>
      <c r="E1" s="58"/>
      <c r="F1" s="58"/>
      <c r="G1" s="58"/>
      <c r="H1" s="58"/>
    </row>
    <row r="2" spans="1:8" ht="15.75" customHeight="1" x14ac:dyDescent="0.3">
      <c r="A2" s="58"/>
      <c r="B2" s="58"/>
      <c r="C2" s="58"/>
      <c r="D2" s="58"/>
      <c r="E2" s="58"/>
      <c r="F2" s="58"/>
      <c r="G2" s="58"/>
      <c r="H2" s="58"/>
    </row>
    <row r="3" spans="1:8" ht="15.75" customHeight="1" x14ac:dyDescent="0.3">
      <c r="A3" s="58"/>
      <c r="B3" s="58"/>
      <c r="C3" s="58"/>
      <c r="D3" s="58"/>
      <c r="E3" s="58"/>
      <c r="F3" s="58"/>
      <c r="G3" s="58"/>
      <c r="H3" s="58"/>
    </row>
    <row r="4" spans="1:8" ht="15.75" customHeight="1" x14ac:dyDescent="0.3">
      <c r="A4" s="58"/>
      <c r="B4" s="58"/>
      <c r="C4" s="58"/>
      <c r="D4" s="58"/>
      <c r="E4" s="58"/>
      <c r="F4" s="58"/>
      <c r="G4" s="58"/>
      <c r="H4" s="58"/>
    </row>
    <row r="5" spans="1:8" ht="15.75" customHeight="1" x14ac:dyDescent="0.3">
      <c r="A5" s="58"/>
      <c r="B5" s="58"/>
      <c r="C5" s="58"/>
      <c r="D5" s="58"/>
      <c r="E5" s="58"/>
      <c r="F5" s="58"/>
      <c r="G5" s="58"/>
      <c r="H5" s="58"/>
    </row>
    <row r="6" spans="1:8" ht="15.75" customHeight="1" x14ac:dyDescent="0.3">
      <c r="A6" s="58"/>
      <c r="B6" s="58"/>
      <c r="C6" s="58"/>
      <c r="D6" s="58"/>
      <c r="E6" s="58"/>
      <c r="F6" s="58"/>
      <c r="G6" s="58"/>
      <c r="H6" s="58"/>
    </row>
    <row r="7" spans="1:8" ht="15.75" customHeight="1" x14ac:dyDescent="0.3">
      <c r="A7" s="58"/>
      <c r="B7" s="58"/>
      <c r="C7" s="58"/>
      <c r="D7" s="58"/>
      <c r="E7" s="58"/>
      <c r="F7" s="58"/>
      <c r="G7" s="58"/>
      <c r="H7" s="58"/>
    </row>
    <row r="8" spans="1:8" ht="15.75" customHeight="1" x14ac:dyDescent="0.3">
      <c r="A8" s="58"/>
      <c r="B8" s="58"/>
      <c r="C8" s="58"/>
      <c r="D8" s="58"/>
      <c r="E8" s="58"/>
      <c r="F8" s="58"/>
      <c r="G8" s="58"/>
      <c r="H8" s="58"/>
    </row>
    <row r="9" spans="1:8" ht="15.75" customHeight="1" x14ac:dyDescent="0.3">
      <c r="A9" s="58"/>
      <c r="B9" s="58"/>
      <c r="C9" s="58"/>
      <c r="D9" s="58"/>
      <c r="E9" s="58"/>
      <c r="F9" s="58"/>
      <c r="G9" s="58"/>
      <c r="H9" s="58"/>
    </row>
    <row r="10" spans="1:8" ht="15.75" customHeight="1" x14ac:dyDescent="0.3">
      <c r="A10" s="58"/>
      <c r="B10" s="58"/>
      <c r="C10" s="58"/>
      <c r="D10" s="58"/>
      <c r="E10" s="58"/>
      <c r="F10" s="58"/>
      <c r="G10" s="58"/>
      <c r="H10" s="58"/>
    </row>
    <row r="11" spans="1:8" ht="25.5" x14ac:dyDescent="0.3">
      <c r="A11" s="161"/>
      <c r="B11" s="160"/>
      <c r="C11" s="160"/>
      <c r="D11" s="160"/>
      <c r="E11" s="160"/>
      <c r="F11" s="160"/>
      <c r="G11" s="160"/>
      <c r="H11" s="160"/>
    </row>
    <row r="12" spans="1:8" ht="22.5" customHeight="1" x14ac:dyDescent="0.3">
      <c r="A12" s="58"/>
      <c r="B12" s="58"/>
      <c r="C12" s="58"/>
      <c r="D12" s="58"/>
      <c r="E12" s="58"/>
      <c r="F12" s="58"/>
      <c r="G12" s="58"/>
      <c r="H12" s="58"/>
    </row>
    <row r="13" spans="1:8" ht="22.5" customHeight="1" x14ac:dyDescent="0.3">
      <c r="A13" s="58"/>
      <c r="B13" s="58"/>
      <c r="C13" s="58"/>
      <c r="D13" s="58"/>
      <c r="E13" s="58"/>
      <c r="F13" s="58"/>
      <c r="G13" s="58"/>
      <c r="H13" s="58"/>
    </row>
    <row r="14" spans="1:8" ht="23.25" customHeight="1" x14ac:dyDescent="0.3">
      <c r="A14" s="161" t="s">
        <v>111</v>
      </c>
      <c r="B14" s="160"/>
      <c r="C14" s="160"/>
      <c r="D14" s="160"/>
      <c r="E14" s="160"/>
      <c r="F14" s="160"/>
      <c r="G14" s="160"/>
      <c r="H14" s="160"/>
    </row>
    <row r="15" spans="1:8" ht="22.5" customHeight="1" x14ac:dyDescent="0.3">
      <c r="A15" s="60"/>
      <c r="B15" s="60"/>
      <c r="C15" s="60"/>
      <c r="D15" s="60"/>
      <c r="E15" s="60"/>
      <c r="F15" s="60"/>
      <c r="G15" s="60"/>
      <c r="H15" s="60"/>
    </row>
    <row r="16" spans="1:8" ht="22.5" customHeight="1" x14ac:dyDescent="0.3">
      <c r="A16" s="60"/>
      <c r="B16" s="60"/>
      <c r="C16" s="60"/>
      <c r="D16" s="60"/>
      <c r="E16" s="60"/>
      <c r="F16" s="60"/>
      <c r="G16" s="60"/>
      <c r="H16" s="60"/>
    </row>
    <row r="17" spans="1:8" ht="25.5" x14ac:dyDescent="0.3">
      <c r="A17" s="162"/>
      <c r="B17" s="160"/>
      <c r="C17" s="160"/>
      <c r="D17" s="160"/>
      <c r="E17" s="160"/>
      <c r="F17" s="160"/>
      <c r="G17" s="160"/>
      <c r="H17" s="160"/>
    </row>
    <row r="18" spans="1:8" ht="22.5" customHeight="1" x14ac:dyDescent="0.3">
      <c r="A18" s="58"/>
      <c r="B18" s="58"/>
      <c r="C18" s="58"/>
      <c r="D18" s="58"/>
      <c r="E18" s="58"/>
      <c r="F18" s="58"/>
      <c r="G18" s="58"/>
      <c r="H18" s="58"/>
    </row>
    <row r="19" spans="1:8" ht="22.5" customHeight="1" x14ac:dyDescent="0.3">
      <c r="A19" s="58"/>
      <c r="B19" s="58"/>
      <c r="C19" s="58"/>
      <c r="D19" s="58"/>
      <c r="E19" s="58"/>
      <c r="F19" s="58"/>
      <c r="G19" s="58"/>
      <c r="H19" s="58"/>
    </row>
    <row r="20" spans="1:8" ht="53.65" customHeight="1" x14ac:dyDescent="0.3">
      <c r="A20" s="162" t="s">
        <v>416</v>
      </c>
      <c r="B20" s="160"/>
      <c r="C20" s="160"/>
      <c r="D20" s="160"/>
      <c r="E20" s="160"/>
      <c r="F20" s="160"/>
      <c r="G20" s="160"/>
      <c r="H20" s="160"/>
    </row>
    <row r="21" spans="1:8" ht="22.5" customHeight="1" x14ac:dyDescent="0.3">
      <c r="A21" s="62"/>
      <c r="B21" s="62"/>
      <c r="C21" s="62"/>
      <c r="D21" s="62"/>
      <c r="E21" s="62"/>
      <c r="F21" s="62"/>
      <c r="G21" s="62"/>
      <c r="H21" s="62"/>
    </row>
    <row r="22" spans="1:8" ht="22.5" customHeight="1" x14ac:dyDescent="0.3">
      <c r="A22" s="62"/>
      <c r="B22" s="62"/>
      <c r="C22" s="62"/>
      <c r="D22" s="62"/>
      <c r="E22" s="62"/>
      <c r="F22" s="62"/>
      <c r="G22" s="62"/>
      <c r="H22" s="62"/>
    </row>
    <row r="23" spans="1:8" ht="22.5" customHeight="1" x14ac:dyDescent="0.3">
      <c r="A23" s="62"/>
      <c r="B23" s="62"/>
      <c r="C23" s="62"/>
      <c r="D23" s="62"/>
      <c r="E23" s="62"/>
      <c r="F23" s="62"/>
      <c r="G23" s="62"/>
      <c r="H23" s="62"/>
    </row>
    <row r="24" spans="1:8" ht="13" x14ac:dyDescent="0.3">
      <c r="A24" s="162" t="s">
        <v>112</v>
      </c>
      <c r="B24" s="160"/>
      <c r="C24" s="160"/>
      <c r="D24" s="160"/>
      <c r="E24" s="160"/>
      <c r="F24" s="160"/>
      <c r="G24" s="160"/>
      <c r="H24" s="160"/>
    </row>
    <row r="25" spans="1:8" ht="14.25" customHeight="1" x14ac:dyDescent="0.3">
      <c r="A25" s="61"/>
      <c r="B25" s="61"/>
      <c r="C25" s="61"/>
      <c r="D25" s="61"/>
      <c r="E25" s="61"/>
      <c r="F25" s="61"/>
      <c r="G25" s="61"/>
      <c r="H25" s="61"/>
    </row>
    <row r="26" spans="1:8" ht="18" customHeight="1" x14ac:dyDescent="0.3">
      <c r="A26" s="63"/>
      <c r="B26" s="63"/>
      <c r="C26" s="63"/>
      <c r="D26" s="63"/>
      <c r="E26" s="63"/>
      <c r="F26" s="63"/>
      <c r="G26" s="63"/>
      <c r="H26" s="63"/>
    </row>
    <row r="27" spans="1:8" ht="18" customHeight="1" x14ac:dyDescent="0.3">
      <c r="A27" s="64"/>
      <c r="B27" s="58"/>
      <c r="C27" s="58"/>
      <c r="D27" s="58"/>
      <c r="E27" s="58"/>
      <c r="F27" s="58"/>
      <c r="G27" s="58"/>
      <c r="H27" s="58"/>
    </row>
    <row r="28" spans="1:8" ht="18" customHeight="1" x14ac:dyDescent="0.3">
      <c r="A28" s="64"/>
      <c r="B28" s="58"/>
      <c r="C28" s="58"/>
      <c r="D28" s="58"/>
      <c r="E28" s="58"/>
      <c r="F28" s="58"/>
      <c r="G28" s="58"/>
      <c r="H28" s="58"/>
    </row>
    <row r="29" spans="1:8" ht="18" customHeight="1" x14ac:dyDescent="0.3">
      <c r="A29" s="64"/>
      <c r="B29" s="58"/>
      <c r="C29" s="163"/>
      <c r="D29" s="160"/>
      <c r="E29" s="160"/>
      <c r="F29" s="160"/>
      <c r="G29" s="160"/>
      <c r="H29" s="58"/>
    </row>
    <row r="30" spans="1:8" ht="18" customHeight="1" x14ac:dyDescent="0.3">
      <c r="A30" s="58"/>
      <c r="B30" s="58"/>
      <c r="C30" s="159"/>
      <c r="D30" s="160"/>
      <c r="E30" s="160"/>
      <c r="F30" s="160"/>
      <c r="G30" s="160"/>
      <c r="H30" s="58"/>
    </row>
    <row r="31" spans="1:8" ht="18" customHeight="1" x14ac:dyDescent="0.3">
      <c r="A31" s="58"/>
      <c r="B31" s="58"/>
      <c r="C31" s="58"/>
      <c r="D31" s="58"/>
      <c r="E31" s="58"/>
      <c r="F31" s="58"/>
      <c r="G31" s="65"/>
      <c r="H31" s="58"/>
    </row>
    <row r="32" spans="1:8" ht="18" customHeight="1" x14ac:dyDescent="0.3">
      <c r="A32" s="66"/>
      <c r="B32" s="58"/>
      <c r="C32" s="58"/>
      <c r="D32" s="58"/>
      <c r="E32" s="58"/>
      <c r="F32" s="58"/>
      <c r="G32" s="65"/>
      <c r="H32" s="58"/>
    </row>
    <row r="33" spans="1:8" ht="18" customHeight="1" x14ac:dyDescent="0.3">
      <c r="A33" s="66"/>
      <c r="B33" s="58"/>
      <c r="C33" s="58"/>
      <c r="D33" s="58"/>
      <c r="E33" s="58"/>
      <c r="F33" s="58"/>
      <c r="G33" s="58"/>
      <c r="H33" s="58"/>
    </row>
    <row r="34" spans="1:8" ht="14.25" customHeight="1" x14ac:dyDescent="0.3">
      <c r="A34" s="58"/>
      <c r="B34" s="58"/>
      <c r="C34" s="58"/>
      <c r="D34" s="58"/>
      <c r="E34" s="58"/>
      <c r="F34" s="58"/>
      <c r="G34" s="58"/>
      <c r="H34" s="58"/>
    </row>
  </sheetData>
  <mergeCells count="7">
    <mergeCell ref="C30:G30"/>
    <mergeCell ref="A11:H11"/>
    <mergeCell ref="A14:H14"/>
    <mergeCell ref="A17:H17"/>
    <mergeCell ref="A20:H20"/>
    <mergeCell ref="A24:H24"/>
    <mergeCell ref="C29:G29"/>
  </mergeCells>
  <printOptions horizontalCentered="1" gridLines="1"/>
  <pageMargins left="0" right="0" top="0.6" bottom="0" header="0" footer="0"/>
  <pageSetup paperSize="9" fitToHeight="0" orientation="portrait"/>
  <headerFooter>
    <oddHeader>&amp;LMALARIYRY MCH _ BOQ&amp;R&amp;A</oddHeader>
    <oddFooter>&amp;L&amp;D&amp;R&amp;P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DCFF-CA24-4587-8700-789F1FAFC9C3}">
  <dimension ref="A1:A237"/>
  <sheetViews>
    <sheetView workbookViewId="0">
      <pane ySplit="6" topLeftCell="A274" activePane="bottomLeft" state="frozen"/>
      <selection pane="bottomLeft" activeCell="A12" sqref="A12"/>
    </sheetView>
  </sheetViews>
  <sheetFormatPr defaultColWidth="12.6328125" defaultRowHeight="15" customHeight="1" x14ac:dyDescent="0.3"/>
  <cols>
    <col min="1" max="1" width="86.7265625" style="59" customWidth="1"/>
    <col min="2" max="16384" width="12.6328125" style="59"/>
  </cols>
  <sheetData>
    <row r="1" spans="1:1" ht="15" customHeight="1" x14ac:dyDescent="0.35">
      <c r="A1" s="67"/>
    </row>
    <row r="2" spans="1:1" ht="30" x14ac:dyDescent="0.3">
      <c r="A2" s="68" t="str">
        <f>'[1]PREAMBLES AND PRICING NOTES'!A2</f>
        <v>Somalia Sustainable Fisheries 
Development Project</v>
      </c>
    </row>
    <row r="3" spans="1:1" x14ac:dyDescent="0.3">
      <c r="A3" s="69"/>
    </row>
    <row r="4" spans="1:1" x14ac:dyDescent="0.3">
      <c r="A4" s="70" t="s">
        <v>113</v>
      </c>
    </row>
    <row r="5" spans="1:1" x14ac:dyDescent="0.3">
      <c r="A5" s="70"/>
    </row>
    <row r="6" spans="1:1" ht="30" x14ac:dyDescent="0.3">
      <c r="A6" s="71" t="s">
        <v>416</v>
      </c>
    </row>
    <row r="7" spans="1:1" x14ac:dyDescent="0.3">
      <c r="A7" s="71"/>
    </row>
    <row r="8" spans="1:1" x14ac:dyDescent="0.3">
      <c r="A8" s="71"/>
    </row>
    <row r="9" spans="1:1" x14ac:dyDescent="0.3">
      <c r="A9" s="71" t="s">
        <v>114</v>
      </c>
    </row>
    <row r="10" spans="1:1" ht="15.5" x14ac:dyDescent="0.3">
      <c r="A10" s="72" t="s">
        <v>115</v>
      </c>
    </row>
    <row r="11" spans="1:1" ht="31" x14ac:dyDescent="0.3">
      <c r="A11" s="73" t="s">
        <v>116</v>
      </c>
    </row>
    <row r="12" spans="1:1" ht="46.5" x14ac:dyDescent="0.3">
      <c r="A12" s="73" t="s">
        <v>117</v>
      </c>
    </row>
    <row r="13" spans="1:1" ht="46.5" x14ac:dyDescent="0.3">
      <c r="A13" s="73" t="s">
        <v>118</v>
      </c>
    </row>
    <row r="14" spans="1:1" ht="15.5" x14ac:dyDescent="0.3">
      <c r="A14" s="73"/>
    </row>
    <row r="15" spans="1:1" ht="46.5" x14ac:dyDescent="0.3">
      <c r="A15" s="73" t="s">
        <v>119</v>
      </c>
    </row>
    <row r="16" spans="1:1" ht="15.5" x14ac:dyDescent="0.3">
      <c r="A16" s="73"/>
    </row>
    <row r="17" spans="1:1" ht="77.5" x14ac:dyDescent="0.3">
      <c r="A17" s="73" t="s">
        <v>120</v>
      </c>
    </row>
    <row r="18" spans="1:1" ht="15.5" x14ac:dyDescent="0.3">
      <c r="A18" s="73"/>
    </row>
    <row r="19" spans="1:1" ht="46.5" x14ac:dyDescent="0.3">
      <c r="A19" s="73" t="s">
        <v>121</v>
      </c>
    </row>
    <row r="20" spans="1:1" ht="15.5" x14ac:dyDescent="0.3">
      <c r="A20" s="72"/>
    </row>
    <row r="21" spans="1:1" ht="15.5" x14ac:dyDescent="0.3">
      <c r="A21" s="72" t="s">
        <v>122</v>
      </c>
    </row>
    <row r="22" spans="1:1" ht="15.5" x14ac:dyDescent="0.3">
      <c r="A22" s="72"/>
    </row>
    <row r="23" spans="1:1" ht="15.5" x14ac:dyDescent="0.3">
      <c r="A23" s="72" t="s">
        <v>123</v>
      </c>
    </row>
    <row r="24" spans="1:1" ht="15.5" x14ac:dyDescent="0.3">
      <c r="A24" s="72"/>
    </row>
    <row r="25" spans="1:1" ht="15.5" x14ac:dyDescent="0.3">
      <c r="A25" s="72" t="s">
        <v>124</v>
      </c>
    </row>
    <row r="26" spans="1:1" ht="15.5" x14ac:dyDescent="0.3">
      <c r="A26" s="72"/>
    </row>
    <row r="27" spans="1:1" ht="15.5" x14ac:dyDescent="0.3">
      <c r="A27" s="72" t="s">
        <v>125</v>
      </c>
    </row>
    <row r="28" spans="1:1" ht="15.5" x14ac:dyDescent="0.3">
      <c r="A28" s="72"/>
    </row>
    <row r="29" spans="1:1" ht="15.5" x14ac:dyDescent="0.3">
      <c r="A29" s="72" t="s">
        <v>126</v>
      </c>
    </row>
    <row r="30" spans="1:1" ht="15.5" x14ac:dyDescent="0.3">
      <c r="A30" s="72"/>
    </row>
    <row r="31" spans="1:1" ht="15.5" x14ac:dyDescent="0.3">
      <c r="A31" s="72" t="s">
        <v>127</v>
      </c>
    </row>
    <row r="32" spans="1:1" ht="15.5" x14ac:dyDescent="0.3">
      <c r="A32" s="72"/>
    </row>
    <row r="33" spans="1:1" ht="15.5" x14ac:dyDescent="0.3">
      <c r="A33" s="72" t="s">
        <v>128</v>
      </c>
    </row>
    <row r="34" spans="1:1" ht="15.5" x14ac:dyDescent="0.3">
      <c r="A34" s="72"/>
    </row>
    <row r="35" spans="1:1" ht="15.5" x14ac:dyDescent="0.3">
      <c r="A35" s="72" t="s">
        <v>129</v>
      </c>
    </row>
    <row r="36" spans="1:1" ht="15.5" x14ac:dyDescent="0.3">
      <c r="A36" s="72"/>
    </row>
    <row r="37" spans="1:1" ht="15.5" x14ac:dyDescent="0.3">
      <c r="A37" s="72" t="s">
        <v>130</v>
      </c>
    </row>
    <row r="38" spans="1:1" ht="15.5" x14ac:dyDescent="0.3">
      <c r="A38" s="72"/>
    </row>
    <row r="39" spans="1:1" ht="15.5" x14ac:dyDescent="0.3">
      <c r="A39" s="72" t="s">
        <v>131</v>
      </c>
    </row>
    <row r="40" spans="1:1" ht="15.5" x14ac:dyDescent="0.3">
      <c r="A40" s="72"/>
    </row>
    <row r="41" spans="1:1" ht="15.5" x14ac:dyDescent="0.3">
      <c r="A41" s="72" t="s">
        <v>132</v>
      </c>
    </row>
    <row r="42" spans="1:1" ht="15.5" x14ac:dyDescent="0.3">
      <c r="A42" s="72"/>
    </row>
    <row r="43" spans="1:1" ht="15.5" x14ac:dyDescent="0.3">
      <c r="A43" s="72" t="s">
        <v>133</v>
      </c>
    </row>
    <row r="44" spans="1:1" ht="15.5" x14ac:dyDescent="0.3">
      <c r="A44" s="72"/>
    </row>
    <row r="45" spans="1:1" ht="15.5" x14ac:dyDescent="0.3">
      <c r="A45" s="72" t="s">
        <v>134</v>
      </c>
    </row>
    <row r="46" spans="1:1" ht="15.5" x14ac:dyDescent="0.3">
      <c r="A46" s="72"/>
    </row>
    <row r="47" spans="1:1" ht="15.5" x14ac:dyDescent="0.3">
      <c r="A47" s="72" t="s">
        <v>135</v>
      </c>
    </row>
    <row r="48" spans="1:1" ht="15.5" x14ac:dyDescent="0.3">
      <c r="A48" s="72"/>
    </row>
    <row r="49" spans="1:1" ht="15.5" x14ac:dyDescent="0.3">
      <c r="A49" s="72" t="s">
        <v>136</v>
      </c>
    </row>
    <row r="50" spans="1:1" ht="15.5" x14ac:dyDescent="0.3">
      <c r="A50" s="72"/>
    </row>
    <row r="51" spans="1:1" ht="15.5" x14ac:dyDescent="0.3">
      <c r="A51" s="72" t="s">
        <v>137</v>
      </c>
    </row>
    <row r="52" spans="1:1" ht="15.5" x14ac:dyDescent="0.3">
      <c r="A52" s="72"/>
    </row>
    <row r="53" spans="1:1" ht="15.5" x14ac:dyDescent="0.3">
      <c r="A53" s="72" t="s">
        <v>138</v>
      </c>
    </row>
    <row r="54" spans="1:1" ht="15.5" x14ac:dyDescent="0.3">
      <c r="A54" s="72"/>
    </row>
    <row r="55" spans="1:1" ht="31" x14ac:dyDescent="0.35">
      <c r="A55" s="74" t="s">
        <v>139</v>
      </c>
    </row>
    <row r="56" spans="1:1" ht="15.5" x14ac:dyDescent="0.3">
      <c r="A56" s="72"/>
    </row>
    <row r="57" spans="1:1" ht="46.5" x14ac:dyDescent="0.35">
      <c r="A57" s="74" t="s">
        <v>140</v>
      </c>
    </row>
    <row r="58" spans="1:1" ht="15.5" x14ac:dyDescent="0.3">
      <c r="A58" s="72"/>
    </row>
    <row r="59" spans="1:1" ht="15.5" x14ac:dyDescent="0.3">
      <c r="A59" s="72" t="s">
        <v>141</v>
      </c>
    </row>
    <row r="60" spans="1:1" ht="15.5" x14ac:dyDescent="0.3">
      <c r="A60" s="72"/>
    </row>
    <row r="61" spans="1:1" ht="15.5" x14ac:dyDescent="0.3">
      <c r="A61" s="72" t="s">
        <v>142</v>
      </c>
    </row>
    <row r="62" spans="1:1" ht="15.5" x14ac:dyDescent="0.3">
      <c r="A62" s="72"/>
    </row>
    <row r="63" spans="1:1" ht="15.5" x14ac:dyDescent="0.3">
      <c r="A63" s="72" t="s">
        <v>143</v>
      </c>
    </row>
    <row r="64" spans="1:1" ht="15.5" x14ac:dyDescent="0.3">
      <c r="A64" s="72"/>
    </row>
    <row r="65" spans="1:1" ht="15.5" x14ac:dyDescent="0.3">
      <c r="A65" s="73" t="s">
        <v>144</v>
      </c>
    </row>
    <row r="66" spans="1:1" ht="15.5" x14ac:dyDescent="0.3">
      <c r="A66" s="72"/>
    </row>
    <row r="67" spans="1:1" ht="15.5" x14ac:dyDescent="0.3">
      <c r="A67" s="73" t="s">
        <v>145</v>
      </c>
    </row>
    <row r="68" spans="1:1" ht="15.5" x14ac:dyDescent="0.3">
      <c r="A68" s="72"/>
    </row>
    <row r="69" spans="1:1" ht="62" x14ac:dyDescent="0.3">
      <c r="A69" s="73" t="s">
        <v>146</v>
      </c>
    </row>
    <row r="70" spans="1:1" ht="15.5" x14ac:dyDescent="0.3">
      <c r="A70" s="73"/>
    </row>
    <row r="71" spans="1:1" ht="155" x14ac:dyDescent="0.3">
      <c r="A71" s="73" t="s">
        <v>147</v>
      </c>
    </row>
    <row r="72" spans="1:1" ht="15.5" x14ac:dyDescent="0.3">
      <c r="A72" s="73"/>
    </row>
    <row r="73" spans="1:1" ht="46.5" x14ac:dyDescent="0.3">
      <c r="A73" s="73" t="s">
        <v>148</v>
      </c>
    </row>
    <row r="74" spans="1:1" ht="15.5" x14ac:dyDescent="0.3">
      <c r="A74" s="73"/>
    </row>
    <row r="75" spans="1:1" ht="31" x14ac:dyDescent="0.3">
      <c r="A75" s="73" t="s">
        <v>149</v>
      </c>
    </row>
    <row r="76" spans="1:1" x14ac:dyDescent="0.3">
      <c r="A76" s="71"/>
    </row>
    <row r="77" spans="1:1" x14ac:dyDescent="0.3">
      <c r="A77" s="71" t="s">
        <v>150</v>
      </c>
    </row>
    <row r="78" spans="1:1" x14ac:dyDescent="0.3">
      <c r="A78" s="71" t="s">
        <v>151</v>
      </c>
    </row>
    <row r="79" spans="1:1" ht="108.5" x14ac:dyDescent="0.3">
      <c r="A79" s="73" t="s">
        <v>152</v>
      </c>
    </row>
    <row r="80" spans="1:1" x14ac:dyDescent="0.3">
      <c r="A80" s="71"/>
    </row>
    <row r="81" spans="1:1" x14ac:dyDescent="0.3">
      <c r="A81" s="71" t="s">
        <v>153</v>
      </c>
    </row>
    <row r="82" spans="1:1" ht="15.5" x14ac:dyDescent="0.3">
      <c r="A82" s="75" t="s">
        <v>154</v>
      </c>
    </row>
    <row r="83" spans="1:1" ht="46.5" x14ac:dyDescent="0.3">
      <c r="A83" s="73" t="s">
        <v>155</v>
      </c>
    </row>
    <row r="84" spans="1:1" ht="15.5" x14ac:dyDescent="0.3">
      <c r="A84" s="73"/>
    </row>
    <row r="85" spans="1:1" ht="46.5" x14ac:dyDescent="0.3">
      <c r="A85" s="73" t="s">
        <v>156</v>
      </c>
    </row>
    <row r="86" spans="1:1" x14ac:dyDescent="0.3">
      <c r="A86" s="71"/>
    </row>
    <row r="87" spans="1:1" x14ac:dyDescent="0.3">
      <c r="A87" s="71" t="s">
        <v>157</v>
      </c>
    </row>
    <row r="88" spans="1:1" ht="15.5" x14ac:dyDescent="0.3">
      <c r="A88" s="73" t="s">
        <v>158</v>
      </c>
    </row>
    <row r="89" spans="1:1" ht="15.5" x14ac:dyDescent="0.3">
      <c r="A89" s="73"/>
    </row>
    <row r="90" spans="1:1" ht="46.5" x14ac:dyDescent="0.3">
      <c r="A90" s="73" t="s">
        <v>159</v>
      </c>
    </row>
    <row r="91" spans="1:1" ht="15.5" x14ac:dyDescent="0.3">
      <c r="A91" s="73"/>
    </row>
    <row r="92" spans="1:1" ht="108.5" x14ac:dyDescent="0.3">
      <c r="A92" s="73" t="s">
        <v>160</v>
      </c>
    </row>
    <row r="93" spans="1:1" ht="15.5" x14ac:dyDescent="0.3">
      <c r="A93" s="73"/>
    </row>
    <row r="94" spans="1:1" x14ac:dyDescent="0.3">
      <c r="A94" s="71" t="s">
        <v>161</v>
      </c>
    </row>
    <row r="95" spans="1:1" ht="31" x14ac:dyDescent="0.3">
      <c r="A95" s="73" t="s">
        <v>162</v>
      </c>
    </row>
    <row r="96" spans="1:1" ht="15.5" x14ac:dyDescent="0.3">
      <c r="A96" s="73"/>
    </row>
    <row r="97" spans="1:1" x14ac:dyDescent="0.3">
      <c r="A97" s="71" t="s">
        <v>163</v>
      </c>
    </row>
    <row r="98" spans="1:1" ht="31" x14ac:dyDescent="0.3">
      <c r="A98" s="73" t="s">
        <v>164</v>
      </c>
    </row>
    <row r="99" spans="1:1" x14ac:dyDescent="0.3">
      <c r="A99" s="71"/>
    </row>
    <row r="100" spans="1:1" x14ac:dyDescent="0.3">
      <c r="A100" s="71" t="s">
        <v>165</v>
      </c>
    </row>
    <row r="101" spans="1:1" ht="31" x14ac:dyDescent="0.3">
      <c r="A101" s="73" t="s">
        <v>166</v>
      </c>
    </row>
    <row r="102" spans="1:1" x14ac:dyDescent="0.3">
      <c r="A102" s="71"/>
    </row>
    <row r="103" spans="1:1" x14ac:dyDescent="0.3">
      <c r="A103" s="71" t="s">
        <v>167</v>
      </c>
    </row>
    <row r="104" spans="1:1" ht="46.5" x14ac:dyDescent="0.3">
      <c r="A104" s="73" t="s">
        <v>168</v>
      </c>
    </row>
    <row r="105" spans="1:1" x14ac:dyDescent="0.3">
      <c r="A105" s="71"/>
    </row>
    <row r="106" spans="1:1" x14ac:dyDescent="0.3">
      <c r="A106" s="71" t="s">
        <v>169</v>
      </c>
    </row>
    <row r="107" spans="1:1" ht="31" x14ac:dyDescent="0.3">
      <c r="A107" s="73" t="s">
        <v>170</v>
      </c>
    </row>
    <row r="108" spans="1:1" ht="15.5" x14ac:dyDescent="0.3">
      <c r="A108" s="73"/>
    </row>
    <row r="109" spans="1:1" ht="46.5" x14ac:dyDescent="0.3">
      <c r="A109" s="73" t="s">
        <v>171</v>
      </c>
    </row>
    <row r="110" spans="1:1" ht="15.5" x14ac:dyDescent="0.3">
      <c r="A110" s="73"/>
    </row>
    <row r="111" spans="1:1" ht="31" x14ac:dyDescent="0.3">
      <c r="A111" s="73" t="s">
        <v>172</v>
      </c>
    </row>
    <row r="112" spans="1:1" x14ac:dyDescent="0.3">
      <c r="A112" s="71"/>
    </row>
    <row r="113" spans="1:1" x14ac:dyDescent="0.3">
      <c r="A113" s="71" t="s">
        <v>173</v>
      </c>
    </row>
    <row r="114" spans="1:1" ht="62" x14ac:dyDescent="0.3">
      <c r="A114" s="73" t="s">
        <v>174</v>
      </c>
    </row>
    <row r="115" spans="1:1" x14ac:dyDescent="0.3">
      <c r="A115" s="71"/>
    </row>
    <row r="116" spans="1:1" x14ac:dyDescent="0.3">
      <c r="A116" s="71" t="s">
        <v>154</v>
      </c>
    </row>
    <row r="117" spans="1:1" ht="31" x14ac:dyDescent="0.3">
      <c r="A117" s="73" t="s">
        <v>175</v>
      </c>
    </row>
    <row r="118" spans="1:1" ht="15.5" x14ac:dyDescent="0.3">
      <c r="A118" s="73"/>
    </row>
    <row r="119" spans="1:1" ht="46.5" x14ac:dyDescent="0.3">
      <c r="A119" s="73" t="s">
        <v>176</v>
      </c>
    </row>
    <row r="120" spans="1:1" ht="15.5" x14ac:dyDescent="0.3">
      <c r="A120" s="73"/>
    </row>
    <row r="121" spans="1:1" ht="77.5" x14ac:dyDescent="0.3">
      <c r="A121" s="73" t="s">
        <v>177</v>
      </c>
    </row>
    <row r="122" spans="1:1" ht="15.5" x14ac:dyDescent="0.3">
      <c r="A122" s="73"/>
    </row>
    <row r="123" spans="1:1" ht="31" x14ac:dyDescent="0.3">
      <c r="A123" s="73" t="s">
        <v>178</v>
      </c>
    </row>
    <row r="124" spans="1:1" ht="15.5" x14ac:dyDescent="0.3">
      <c r="A124" s="73"/>
    </row>
    <row r="125" spans="1:1" ht="31" x14ac:dyDescent="0.3">
      <c r="A125" s="73" t="s">
        <v>179</v>
      </c>
    </row>
    <row r="126" spans="1:1" ht="15.5" x14ac:dyDescent="0.3">
      <c r="A126" s="73"/>
    </row>
    <row r="127" spans="1:1" x14ac:dyDescent="0.3">
      <c r="A127" s="71" t="s">
        <v>180</v>
      </c>
    </row>
    <row r="128" spans="1:1" ht="62" x14ac:dyDescent="0.3">
      <c r="A128" s="73" t="s">
        <v>181</v>
      </c>
    </row>
    <row r="129" spans="1:1" ht="15.5" x14ac:dyDescent="0.3">
      <c r="A129" s="73"/>
    </row>
    <row r="130" spans="1:1" ht="15.5" x14ac:dyDescent="0.3">
      <c r="A130" s="73" t="s">
        <v>182</v>
      </c>
    </row>
    <row r="131" spans="1:1" ht="15.5" x14ac:dyDescent="0.3">
      <c r="A131" s="73"/>
    </row>
    <row r="132" spans="1:1" ht="15.5" x14ac:dyDescent="0.3">
      <c r="A132" s="73" t="s">
        <v>183</v>
      </c>
    </row>
    <row r="133" spans="1:1" ht="15.5" x14ac:dyDescent="0.3">
      <c r="A133" s="73"/>
    </row>
    <row r="134" spans="1:1" x14ac:dyDescent="0.3">
      <c r="A134" s="71" t="s">
        <v>184</v>
      </c>
    </row>
    <row r="135" spans="1:1" ht="46.5" x14ac:dyDescent="0.3">
      <c r="A135" s="73" t="s">
        <v>185</v>
      </c>
    </row>
    <row r="136" spans="1:1" x14ac:dyDescent="0.3">
      <c r="A136" s="71"/>
    </row>
    <row r="137" spans="1:1" x14ac:dyDescent="0.3">
      <c r="A137" s="71" t="s">
        <v>186</v>
      </c>
    </row>
    <row r="138" spans="1:1" ht="31" x14ac:dyDescent="0.3">
      <c r="A138" s="73" t="s">
        <v>187</v>
      </c>
    </row>
    <row r="139" spans="1:1" x14ac:dyDescent="0.3">
      <c r="A139" s="71"/>
    </row>
    <row r="140" spans="1:1" x14ac:dyDescent="0.3">
      <c r="A140" s="71" t="s">
        <v>188</v>
      </c>
    </row>
    <row r="141" spans="1:1" ht="31" x14ac:dyDescent="0.3">
      <c r="A141" s="73" t="s">
        <v>189</v>
      </c>
    </row>
    <row r="142" spans="1:1" x14ac:dyDescent="0.3">
      <c r="A142" s="71"/>
    </row>
    <row r="143" spans="1:1" x14ac:dyDescent="0.3">
      <c r="A143" s="71" t="s">
        <v>190</v>
      </c>
    </row>
    <row r="144" spans="1:1" ht="62" x14ac:dyDescent="0.3">
      <c r="A144" s="73" t="s">
        <v>191</v>
      </c>
    </row>
    <row r="145" spans="1:1" x14ac:dyDescent="0.3">
      <c r="A145" s="71" t="s">
        <v>49</v>
      </c>
    </row>
    <row r="146" spans="1:1" x14ac:dyDescent="0.3">
      <c r="A146" s="71" t="s">
        <v>14</v>
      </c>
    </row>
    <row r="147" spans="1:1" ht="31" x14ac:dyDescent="0.3">
      <c r="A147" s="73" t="s">
        <v>192</v>
      </c>
    </row>
    <row r="148" spans="1:1" ht="15.5" x14ac:dyDescent="0.3">
      <c r="A148" s="72"/>
    </row>
    <row r="149" spans="1:1" ht="31" x14ac:dyDescent="0.3">
      <c r="A149" s="72" t="s">
        <v>193</v>
      </c>
    </row>
    <row r="150" spans="1:1" ht="15.5" x14ac:dyDescent="0.3">
      <c r="A150" s="72"/>
    </row>
    <row r="151" spans="1:1" ht="31" x14ac:dyDescent="0.3">
      <c r="A151" s="72" t="s">
        <v>194</v>
      </c>
    </row>
    <row r="152" spans="1:1" ht="15.5" x14ac:dyDescent="0.3">
      <c r="A152" s="72"/>
    </row>
    <row r="153" spans="1:1" x14ac:dyDescent="0.3">
      <c r="A153" s="71" t="s">
        <v>195</v>
      </c>
    </row>
    <row r="154" spans="1:1" ht="77.5" x14ac:dyDescent="0.3">
      <c r="A154" s="73" t="s">
        <v>196</v>
      </c>
    </row>
    <row r="155" spans="1:1" ht="15.5" x14ac:dyDescent="0.3">
      <c r="A155" s="73"/>
    </row>
    <row r="156" spans="1:1" x14ac:dyDescent="0.3">
      <c r="A156" s="71" t="s">
        <v>197</v>
      </c>
    </row>
    <row r="157" spans="1:1" ht="31" x14ac:dyDescent="0.3">
      <c r="A157" s="73" t="s">
        <v>198</v>
      </c>
    </row>
    <row r="158" spans="1:1" ht="15.5" x14ac:dyDescent="0.3">
      <c r="A158" s="73"/>
    </row>
    <row r="159" spans="1:1" x14ac:dyDescent="0.3">
      <c r="A159" s="71" t="s">
        <v>199</v>
      </c>
    </row>
    <row r="160" spans="1:1" ht="31" x14ac:dyDescent="0.3">
      <c r="A160" s="73" t="s">
        <v>200</v>
      </c>
    </row>
    <row r="161" spans="1:1" ht="15.5" x14ac:dyDescent="0.3">
      <c r="A161" s="73"/>
    </row>
    <row r="162" spans="1:1" ht="31" x14ac:dyDescent="0.3">
      <c r="A162" s="73" t="s">
        <v>201</v>
      </c>
    </row>
    <row r="163" spans="1:1" ht="15.5" x14ac:dyDescent="0.3">
      <c r="A163" s="73"/>
    </row>
    <row r="164" spans="1:1" x14ac:dyDescent="0.3">
      <c r="A164" s="71" t="s">
        <v>202</v>
      </c>
    </row>
    <row r="165" spans="1:1" ht="62" x14ac:dyDescent="0.3">
      <c r="A165" s="73" t="s">
        <v>203</v>
      </c>
    </row>
    <row r="166" spans="1:1" ht="15.5" x14ac:dyDescent="0.3">
      <c r="A166" s="73"/>
    </row>
    <row r="167" spans="1:1" ht="31" x14ac:dyDescent="0.3">
      <c r="A167" s="73" t="s">
        <v>204</v>
      </c>
    </row>
    <row r="168" spans="1:1" ht="15.5" x14ac:dyDescent="0.3">
      <c r="A168" s="73"/>
    </row>
    <row r="169" spans="1:1" x14ac:dyDescent="0.3">
      <c r="A169" s="71" t="s">
        <v>205</v>
      </c>
    </row>
    <row r="170" spans="1:1" ht="31" x14ac:dyDescent="0.3">
      <c r="A170" s="73" t="s">
        <v>206</v>
      </c>
    </row>
    <row r="171" spans="1:1" ht="15.5" x14ac:dyDescent="0.3">
      <c r="A171" s="72"/>
    </row>
    <row r="172" spans="1:1" ht="15.5" x14ac:dyDescent="0.3">
      <c r="A172" s="72" t="s">
        <v>207</v>
      </c>
    </row>
    <row r="173" spans="1:1" ht="15.5" x14ac:dyDescent="0.3">
      <c r="A173" s="72" t="s">
        <v>208</v>
      </c>
    </row>
    <row r="174" spans="1:1" ht="15.5" x14ac:dyDescent="0.3">
      <c r="A174" s="72" t="s">
        <v>209</v>
      </c>
    </row>
    <row r="175" spans="1:1" ht="15.5" x14ac:dyDescent="0.3">
      <c r="A175" s="72" t="s">
        <v>210</v>
      </c>
    </row>
    <row r="176" spans="1:1" ht="15.5" x14ac:dyDescent="0.3">
      <c r="A176" s="72" t="s">
        <v>211</v>
      </c>
    </row>
    <row r="177" spans="1:1" ht="15.5" x14ac:dyDescent="0.3">
      <c r="A177" s="72" t="s">
        <v>212</v>
      </c>
    </row>
    <row r="178" spans="1:1" ht="15.5" x14ac:dyDescent="0.3">
      <c r="A178" s="72" t="s">
        <v>213</v>
      </c>
    </row>
    <row r="179" spans="1:1" ht="15.5" x14ac:dyDescent="0.3">
      <c r="A179" s="72" t="s">
        <v>214</v>
      </c>
    </row>
    <row r="180" spans="1:1" ht="15.5" x14ac:dyDescent="0.3">
      <c r="A180" s="72" t="s">
        <v>215</v>
      </c>
    </row>
    <row r="181" spans="1:1" ht="15.5" x14ac:dyDescent="0.3">
      <c r="A181" s="72"/>
    </row>
    <row r="182" spans="1:1" x14ac:dyDescent="0.3">
      <c r="A182" s="71" t="s">
        <v>216</v>
      </c>
    </row>
    <row r="183" spans="1:1" ht="31" x14ac:dyDescent="0.3">
      <c r="A183" s="73" t="s">
        <v>217</v>
      </c>
    </row>
    <row r="184" spans="1:1" ht="15.5" x14ac:dyDescent="0.3">
      <c r="A184" s="73"/>
    </row>
    <row r="185" spans="1:1" x14ac:dyDescent="0.3">
      <c r="A185" s="71" t="s">
        <v>218</v>
      </c>
    </row>
    <row r="186" spans="1:1" ht="31" x14ac:dyDescent="0.3">
      <c r="A186" s="73" t="s">
        <v>219</v>
      </c>
    </row>
    <row r="187" spans="1:1" ht="15.5" x14ac:dyDescent="0.3">
      <c r="A187" s="73"/>
    </row>
    <row r="188" spans="1:1" ht="31" x14ac:dyDescent="0.3">
      <c r="A188" s="73" t="s">
        <v>220</v>
      </c>
    </row>
    <row r="189" spans="1:1" ht="15.5" x14ac:dyDescent="0.3">
      <c r="A189" s="73"/>
    </row>
    <row r="190" spans="1:1" ht="31" x14ac:dyDescent="0.3">
      <c r="A190" s="73" t="s">
        <v>221</v>
      </c>
    </row>
    <row r="191" spans="1:1" ht="15.5" x14ac:dyDescent="0.3">
      <c r="A191" s="73"/>
    </row>
    <row r="192" spans="1:1" ht="31" x14ac:dyDescent="0.3">
      <c r="A192" s="73" t="s">
        <v>222</v>
      </c>
    </row>
    <row r="193" spans="1:1" ht="15.5" x14ac:dyDescent="0.3">
      <c r="A193" s="73"/>
    </row>
    <row r="194" spans="1:1" ht="46.5" x14ac:dyDescent="0.3">
      <c r="A194" s="73" t="s">
        <v>223</v>
      </c>
    </row>
    <row r="195" spans="1:1" ht="15.5" x14ac:dyDescent="0.3">
      <c r="A195" s="73"/>
    </row>
    <row r="196" spans="1:1" x14ac:dyDescent="0.3">
      <c r="A196" s="71" t="s">
        <v>224</v>
      </c>
    </row>
    <row r="197" spans="1:1" ht="31" x14ac:dyDescent="0.3">
      <c r="A197" s="72" t="s">
        <v>225</v>
      </c>
    </row>
    <row r="198" spans="1:1" ht="15.5" x14ac:dyDescent="0.3">
      <c r="A198" s="72"/>
    </row>
    <row r="199" spans="1:1" x14ac:dyDescent="0.3">
      <c r="A199" s="71" t="s">
        <v>226</v>
      </c>
    </row>
    <row r="200" spans="1:1" ht="139.5" x14ac:dyDescent="0.3">
      <c r="A200" s="73" t="s">
        <v>227</v>
      </c>
    </row>
    <row r="201" spans="1:1" ht="15.5" x14ac:dyDescent="0.3">
      <c r="A201" s="73"/>
    </row>
    <row r="202" spans="1:1" ht="46.5" x14ac:dyDescent="0.3">
      <c r="A202" s="73" t="s">
        <v>228</v>
      </c>
    </row>
    <row r="203" spans="1:1" ht="15.5" x14ac:dyDescent="0.3">
      <c r="A203" s="73"/>
    </row>
    <row r="204" spans="1:1" x14ac:dyDescent="0.3">
      <c r="A204" s="71" t="s">
        <v>229</v>
      </c>
    </row>
    <row r="205" spans="1:1" ht="31" x14ac:dyDescent="0.3">
      <c r="A205" s="73" t="s">
        <v>230</v>
      </c>
    </row>
    <row r="206" spans="1:1" ht="15.5" x14ac:dyDescent="0.3">
      <c r="A206" s="73"/>
    </row>
    <row r="207" spans="1:1" ht="31" x14ac:dyDescent="0.3">
      <c r="A207" s="73" t="s">
        <v>231</v>
      </c>
    </row>
    <row r="208" spans="1:1" ht="15.5" x14ac:dyDescent="0.3">
      <c r="A208" s="73"/>
    </row>
    <row r="209" spans="1:1" x14ac:dyDescent="0.3">
      <c r="A209" s="71" t="s">
        <v>232</v>
      </c>
    </row>
    <row r="210" spans="1:1" ht="31" x14ac:dyDescent="0.3">
      <c r="A210" s="73" t="s">
        <v>233</v>
      </c>
    </row>
    <row r="211" spans="1:1" ht="15.5" x14ac:dyDescent="0.3">
      <c r="A211" s="72"/>
    </row>
    <row r="212" spans="1:1" ht="31" x14ac:dyDescent="0.3">
      <c r="A212" s="72" t="s">
        <v>234</v>
      </c>
    </row>
    <row r="213" spans="1:1" ht="15.5" x14ac:dyDescent="0.3">
      <c r="A213" s="72"/>
    </row>
    <row r="214" spans="1:1" ht="15.5" x14ac:dyDescent="0.3">
      <c r="A214" s="72" t="s">
        <v>235</v>
      </c>
    </row>
    <row r="215" spans="1:1" ht="15.5" x14ac:dyDescent="0.3">
      <c r="A215" s="72" t="s">
        <v>236</v>
      </c>
    </row>
    <row r="216" spans="1:1" ht="31" x14ac:dyDescent="0.3">
      <c r="A216" s="72" t="s">
        <v>237</v>
      </c>
    </row>
    <row r="217" spans="1:1" ht="15.5" x14ac:dyDescent="0.3">
      <c r="A217" s="72" t="s">
        <v>238</v>
      </c>
    </row>
    <row r="218" spans="1:1" ht="15.5" x14ac:dyDescent="0.3">
      <c r="A218" s="72" t="s">
        <v>239</v>
      </c>
    </row>
    <row r="219" spans="1:1" ht="15.5" x14ac:dyDescent="0.3">
      <c r="A219" s="72" t="s">
        <v>240</v>
      </c>
    </row>
    <row r="220" spans="1:1" ht="15.5" x14ac:dyDescent="0.3">
      <c r="A220" s="72" t="s">
        <v>241</v>
      </c>
    </row>
    <row r="221" spans="1:1" ht="15.5" x14ac:dyDescent="0.3">
      <c r="A221" s="72" t="s">
        <v>242</v>
      </c>
    </row>
    <row r="222" spans="1:1" ht="15.5" x14ac:dyDescent="0.3">
      <c r="A222" s="72"/>
    </row>
    <row r="223" spans="1:1" ht="46.5" x14ac:dyDescent="0.3">
      <c r="A223" s="72" t="s">
        <v>243</v>
      </c>
    </row>
    <row r="224" spans="1:1" ht="15.5" x14ac:dyDescent="0.3">
      <c r="A224" s="72"/>
    </row>
    <row r="225" spans="1:1" x14ac:dyDescent="0.3">
      <c r="A225" s="71" t="s">
        <v>244</v>
      </c>
    </row>
    <row r="226" spans="1:1" ht="15.5" x14ac:dyDescent="0.3">
      <c r="A226" s="72" t="s">
        <v>245</v>
      </c>
    </row>
    <row r="227" spans="1:1" ht="15.5" x14ac:dyDescent="0.3">
      <c r="A227" s="72"/>
    </row>
    <row r="228" spans="1:1" x14ac:dyDescent="0.3">
      <c r="A228" s="71" t="s">
        <v>246</v>
      </c>
    </row>
    <row r="229" spans="1:1" ht="31" x14ac:dyDescent="0.3">
      <c r="A229" s="73" t="s">
        <v>247</v>
      </c>
    </row>
    <row r="230" spans="1:1" ht="15.5" x14ac:dyDescent="0.3">
      <c r="A230" s="73"/>
    </row>
    <row r="231" spans="1:1" x14ac:dyDescent="0.3">
      <c r="A231" s="71" t="s">
        <v>59</v>
      </c>
    </row>
    <row r="232" spans="1:1" ht="46.5" x14ac:dyDescent="0.3">
      <c r="A232" s="73" t="s">
        <v>248</v>
      </c>
    </row>
    <row r="233" spans="1:1" ht="15.5" x14ac:dyDescent="0.3">
      <c r="A233" s="73"/>
    </row>
    <row r="234" spans="1:1" ht="31" x14ac:dyDescent="0.3">
      <c r="A234" s="73" t="s">
        <v>249</v>
      </c>
    </row>
    <row r="235" spans="1:1" ht="15.5" x14ac:dyDescent="0.3">
      <c r="A235" s="73"/>
    </row>
    <row r="236" spans="1:1" x14ac:dyDescent="0.3">
      <c r="A236" s="71" t="s">
        <v>250</v>
      </c>
    </row>
    <row r="237" spans="1:1" ht="46.5" x14ac:dyDescent="0.3">
      <c r="A237" s="72" t="s">
        <v>251</v>
      </c>
    </row>
  </sheetData>
  <printOptions horizontalCentered="1" gridLines="1"/>
  <pageMargins left="0.7" right="0.7" top="0.75" bottom="0.75" header="0" footer="0"/>
  <pageSetup paperSize="9" orientation="portrait"/>
  <rowBreaks count="6" manualBreakCount="6">
    <brk id="224" man="1"/>
    <brk id="115" man="1"/>
    <brk id="36" man="1"/>
    <brk id="198" man="1"/>
    <brk id="168" man="1"/>
    <brk id="14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C5315-5C3C-4B82-BF37-6CF15453C090}">
  <dimension ref="A1:F164"/>
  <sheetViews>
    <sheetView workbookViewId="0">
      <pane xSplit="2" ySplit="8" topLeftCell="C45" activePane="bottomRight" state="frozen"/>
      <selection pane="topRight" activeCell="C1" sqref="C1"/>
      <selection pane="bottomLeft" activeCell="A9" sqref="A9"/>
      <selection pane="bottomRight" activeCell="F66" sqref="F66:F81"/>
    </sheetView>
  </sheetViews>
  <sheetFormatPr defaultColWidth="12.6328125" defaultRowHeight="15" customHeight="1" x14ac:dyDescent="0.3"/>
  <cols>
    <col min="1" max="1" width="6.6328125" style="59" customWidth="1"/>
    <col min="2" max="2" width="50.08984375" style="59" customWidth="1"/>
    <col min="3" max="3" width="5.36328125" style="59" customWidth="1"/>
    <col min="4" max="4" width="6" style="59" customWidth="1"/>
    <col min="5" max="5" width="7.36328125" style="59" customWidth="1"/>
    <col min="6" max="6" width="17.81640625" style="59" customWidth="1"/>
    <col min="7" max="16384" width="12.6328125" style="59"/>
  </cols>
  <sheetData>
    <row r="1" spans="1:6" ht="15" customHeight="1" x14ac:dyDescent="0.3">
      <c r="A1" s="84" t="str">
        <f>'[1]PREAMBLES AND PRICING NOTES'!A2</f>
        <v>Somalia Sustainable Fisheries 
Development Project</v>
      </c>
      <c r="B1" s="85"/>
      <c r="C1" s="86"/>
      <c r="D1" s="86"/>
      <c r="E1" s="87"/>
      <c r="F1" s="88"/>
    </row>
    <row r="2" spans="1:6" ht="15" customHeight="1" x14ac:dyDescent="0.3">
      <c r="A2" s="89"/>
      <c r="B2" s="90"/>
      <c r="C2" s="91"/>
      <c r="D2" s="91"/>
      <c r="E2" s="92"/>
      <c r="F2" s="93"/>
    </row>
    <row r="3" spans="1:6" ht="15" customHeight="1" x14ac:dyDescent="0.3">
      <c r="A3" s="94" t="s">
        <v>290</v>
      </c>
      <c r="B3" s="94" t="s">
        <v>291</v>
      </c>
      <c r="C3" s="94" t="s">
        <v>292</v>
      </c>
      <c r="D3" s="94" t="s">
        <v>293</v>
      </c>
      <c r="E3" s="95" t="s">
        <v>294</v>
      </c>
      <c r="F3" s="95" t="s">
        <v>295</v>
      </c>
    </row>
    <row r="4" spans="1:6" ht="15" customHeight="1" x14ac:dyDescent="0.3">
      <c r="A4" s="96"/>
      <c r="B4" s="97"/>
      <c r="C4" s="98"/>
      <c r="D4" s="99"/>
      <c r="E4" s="96"/>
      <c r="F4" s="100"/>
    </row>
    <row r="5" spans="1:6" ht="15" customHeight="1" x14ac:dyDescent="0.3">
      <c r="A5" s="96"/>
      <c r="B5" s="69" t="s">
        <v>416</v>
      </c>
      <c r="C5" s="96"/>
      <c r="D5" s="96"/>
      <c r="E5" s="96"/>
      <c r="F5" s="100"/>
    </row>
    <row r="6" spans="1:6" ht="15" customHeight="1" x14ac:dyDescent="0.3">
      <c r="A6" s="96"/>
      <c r="B6" s="101"/>
      <c r="C6" s="99"/>
      <c r="D6" s="99"/>
      <c r="E6" s="96"/>
      <c r="F6" s="100"/>
    </row>
    <row r="7" spans="1:6" ht="15" customHeight="1" x14ac:dyDescent="0.3">
      <c r="A7" s="96"/>
      <c r="B7" s="102" t="s">
        <v>296</v>
      </c>
      <c r="C7" s="103"/>
      <c r="D7" s="103"/>
      <c r="E7" s="104"/>
      <c r="F7" s="105"/>
    </row>
    <row r="8" spans="1:6" ht="15" customHeight="1" x14ac:dyDescent="0.3">
      <c r="A8" s="106"/>
      <c r="B8" s="102"/>
      <c r="C8" s="103"/>
      <c r="D8" s="103"/>
      <c r="E8" s="104"/>
      <c r="F8" s="105"/>
    </row>
    <row r="9" spans="1:6" ht="15" customHeight="1" x14ac:dyDescent="0.3">
      <c r="A9" s="106" t="s">
        <v>297</v>
      </c>
      <c r="B9" s="97" t="s">
        <v>298</v>
      </c>
      <c r="C9" s="103"/>
      <c r="D9" s="103"/>
      <c r="E9" s="104"/>
      <c r="F9" s="105"/>
    </row>
    <row r="10" spans="1:6" ht="15" customHeight="1" x14ac:dyDescent="0.3">
      <c r="A10" s="106"/>
      <c r="B10" s="107" t="s">
        <v>299</v>
      </c>
      <c r="C10" s="103"/>
      <c r="D10" s="103"/>
      <c r="E10" s="108"/>
      <c r="F10" s="105"/>
    </row>
    <row r="11" spans="1:6" ht="15" customHeight="1" x14ac:dyDescent="0.3">
      <c r="A11" s="106"/>
      <c r="B11" s="97"/>
      <c r="C11" s="103"/>
      <c r="D11" s="103"/>
      <c r="E11" s="104"/>
      <c r="F11" s="105"/>
    </row>
    <row r="12" spans="1:6" ht="15" customHeight="1" x14ac:dyDescent="0.3">
      <c r="A12" s="106"/>
      <c r="B12" s="109" t="s">
        <v>300</v>
      </c>
      <c r="C12" s="103" t="s">
        <v>301</v>
      </c>
      <c r="D12" s="103"/>
      <c r="E12" s="108"/>
      <c r="F12" s="105"/>
    </row>
    <row r="13" spans="1:6" ht="15" customHeight="1" x14ac:dyDescent="0.3">
      <c r="A13" s="106"/>
      <c r="B13" s="110"/>
      <c r="C13" s="103"/>
      <c r="D13" s="103"/>
      <c r="E13" s="108"/>
      <c r="F13" s="105"/>
    </row>
    <row r="14" spans="1:6" ht="15" customHeight="1" x14ac:dyDescent="0.3">
      <c r="A14" s="106"/>
      <c r="B14" s="110" t="s">
        <v>302</v>
      </c>
      <c r="C14" s="103" t="s">
        <v>301</v>
      </c>
      <c r="D14" s="103"/>
      <c r="E14" s="108"/>
      <c r="F14" s="105"/>
    </row>
    <row r="15" spans="1:6" ht="15" customHeight="1" x14ac:dyDescent="0.3">
      <c r="A15" s="106"/>
      <c r="B15" s="110"/>
      <c r="C15" s="103"/>
      <c r="D15" s="103"/>
      <c r="E15" s="108"/>
      <c r="F15" s="111"/>
    </row>
    <row r="16" spans="1:6" ht="15" customHeight="1" x14ac:dyDescent="0.3">
      <c r="A16" s="106"/>
      <c r="B16" s="110" t="s">
        <v>303</v>
      </c>
      <c r="C16" s="103" t="s">
        <v>301</v>
      </c>
      <c r="D16" s="103"/>
      <c r="E16" s="108"/>
      <c r="F16" s="105"/>
    </row>
    <row r="17" spans="1:6" ht="15" customHeight="1" x14ac:dyDescent="0.3">
      <c r="A17" s="106"/>
      <c r="B17" s="110"/>
      <c r="C17" s="103"/>
      <c r="D17" s="103"/>
      <c r="E17" s="104"/>
      <c r="F17" s="105"/>
    </row>
    <row r="18" spans="1:6" ht="15" customHeight="1" x14ac:dyDescent="0.3">
      <c r="A18" s="106"/>
      <c r="B18" s="110" t="s">
        <v>304</v>
      </c>
      <c r="C18" s="103" t="s">
        <v>301</v>
      </c>
      <c r="D18" s="103"/>
      <c r="E18" s="108"/>
      <c r="F18" s="105"/>
    </row>
    <row r="19" spans="1:6" ht="15" customHeight="1" x14ac:dyDescent="0.3">
      <c r="A19" s="106"/>
      <c r="B19" s="110"/>
      <c r="C19" s="103"/>
      <c r="D19" s="103"/>
      <c r="E19" s="108"/>
      <c r="F19" s="111"/>
    </row>
    <row r="20" spans="1:6" ht="15" customHeight="1" x14ac:dyDescent="0.3">
      <c r="A20" s="106"/>
      <c r="B20" s="110" t="s">
        <v>305</v>
      </c>
      <c r="C20" s="103" t="s">
        <v>301</v>
      </c>
      <c r="D20" s="103"/>
      <c r="E20" s="108"/>
      <c r="F20" s="105"/>
    </row>
    <row r="21" spans="1:6" ht="15" customHeight="1" x14ac:dyDescent="0.3">
      <c r="A21" s="106"/>
      <c r="B21" s="110"/>
      <c r="C21" s="103"/>
      <c r="D21" s="103"/>
      <c r="E21" s="108"/>
      <c r="F21" s="111"/>
    </row>
    <row r="22" spans="1:6" ht="15" customHeight="1" x14ac:dyDescent="0.3">
      <c r="A22" s="106"/>
      <c r="B22" s="110" t="s">
        <v>306</v>
      </c>
      <c r="C22" s="103" t="s">
        <v>301</v>
      </c>
      <c r="D22" s="103"/>
      <c r="E22" s="108"/>
      <c r="F22" s="105"/>
    </row>
    <row r="23" spans="1:6" ht="15" customHeight="1" x14ac:dyDescent="0.3">
      <c r="A23" s="106"/>
      <c r="B23" s="110"/>
      <c r="C23" s="103"/>
      <c r="D23" s="103"/>
      <c r="E23" s="108"/>
      <c r="F23" s="111"/>
    </row>
    <row r="24" spans="1:6" ht="15" customHeight="1" x14ac:dyDescent="0.3">
      <c r="A24" s="106"/>
      <c r="B24" s="110" t="s">
        <v>307</v>
      </c>
      <c r="C24" s="103" t="s">
        <v>301</v>
      </c>
      <c r="D24" s="103"/>
      <c r="E24" s="108"/>
      <c r="F24" s="105"/>
    </row>
    <row r="25" spans="1:6" ht="15" customHeight="1" x14ac:dyDescent="0.3">
      <c r="A25" s="106"/>
      <c r="B25" s="110"/>
      <c r="C25" s="103"/>
      <c r="D25" s="103"/>
      <c r="E25" s="108"/>
      <c r="F25" s="111"/>
    </row>
    <row r="26" spans="1:6" ht="15" customHeight="1" x14ac:dyDescent="0.3">
      <c r="A26" s="106"/>
      <c r="B26" s="110" t="s">
        <v>308</v>
      </c>
      <c r="C26" s="103" t="s">
        <v>301</v>
      </c>
      <c r="D26" s="103"/>
      <c r="E26" s="108"/>
      <c r="F26" s="105"/>
    </row>
    <row r="27" spans="1:6" ht="15" customHeight="1" x14ac:dyDescent="0.3">
      <c r="A27" s="106"/>
      <c r="B27" s="110"/>
      <c r="C27" s="103"/>
      <c r="D27" s="103"/>
      <c r="E27" s="108"/>
      <c r="F27" s="111"/>
    </row>
    <row r="28" spans="1:6" ht="15" customHeight="1" x14ac:dyDescent="0.3">
      <c r="A28" s="106"/>
      <c r="B28" s="110" t="s">
        <v>309</v>
      </c>
      <c r="C28" s="103" t="s">
        <v>301</v>
      </c>
      <c r="D28" s="103"/>
      <c r="E28" s="108"/>
      <c r="F28" s="105"/>
    </row>
    <row r="29" spans="1:6" ht="15" customHeight="1" x14ac:dyDescent="0.3">
      <c r="A29" s="106"/>
      <c r="B29" s="110"/>
      <c r="C29" s="103"/>
      <c r="D29" s="103"/>
      <c r="E29" s="108"/>
      <c r="F29" s="111"/>
    </row>
    <row r="30" spans="1:6" ht="15" customHeight="1" x14ac:dyDescent="0.3">
      <c r="A30" s="106"/>
      <c r="B30" s="110" t="s">
        <v>310</v>
      </c>
      <c r="C30" s="103" t="s">
        <v>301</v>
      </c>
      <c r="D30" s="103"/>
      <c r="E30" s="108"/>
      <c r="F30" s="105"/>
    </row>
    <row r="31" spans="1:6" ht="15" customHeight="1" x14ac:dyDescent="0.3">
      <c r="A31" s="106"/>
      <c r="B31" s="110"/>
      <c r="C31" s="103"/>
      <c r="D31" s="103"/>
      <c r="E31" s="108"/>
      <c r="F31" s="111"/>
    </row>
    <row r="32" spans="1:6" ht="15" customHeight="1" x14ac:dyDescent="0.3">
      <c r="A32" s="106"/>
      <c r="B32" s="110" t="s">
        <v>311</v>
      </c>
      <c r="C32" s="103" t="s">
        <v>301</v>
      </c>
      <c r="D32" s="103"/>
      <c r="E32" s="108"/>
      <c r="F32" s="105"/>
    </row>
    <row r="33" spans="1:6" ht="15" customHeight="1" x14ac:dyDescent="0.3">
      <c r="A33" s="106"/>
      <c r="B33" s="110"/>
      <c r="C33" s="103"/>
      <c r="D33" s="103"/>
      <c r="E33" s="108"/>
      <c r="F33" s="111"/>
    </row>
    <row r="34" spans="1:6" ht="15" customHeight="1" x14ac:dyDescent="0.3">
      <c r="A34" s="106"/>
      <c r="B34" s="110" t="s">
        <v>312</v>
      </c>
      <c r="C34" s="103" t="s">
        <v>301</v>
      </c>
      <c r="D34" s="103"/>
      <c r="E34" s="108"/>
      <c r="F34" s="105"/>
    </row>
    <row r="35" spans="1:6" ht="15" customHeight="1" x14ac:dyDescent="0.3">
      <c r="A35" s="106"/>
      <c r="B35" s="110"/>
      <c r="C35" s="103"/>
      <c r="D35" s="103"/>
      <c r="E35" s="108"/>
      <c r="F35" s="105"/>
    </row>
    <row r="36" spans="1:6" ht="15" customHeight="1" x14ac:dyDescent="0.3">
      <c r="A36" s="106"/>
      <c r="B36" s="110" t="s">
        <v>313</v>
      </c>
      <c r="C36" s="103" t="s">
        <v>301</v>
      </c>
      <c r="D36" s="103"/>
      <c r="E36" s="108"/>
      <c r="F36" s="105"/>
    </row>
    <row r="37" spans="1:6" ht="15" customHeight="1" x14ac:dyDescent="0.3">
      <c r="A37" s="106"/>
      <c r="B37" s="110"/>
      <c r="C37" s="103"/>
      <c r="D37" s="103"/>
      <c r="E37" s="108"/>
      <c r="F37" s="105"/>
    </row>
    <row r="38" spans="1:6" ht="15" customHeight="1" x14ac:dyDescent="0.3">
      <c r="A38" s="106"/>
      <c r="B38" s="110" t="s">
        <v>314</v>
      </c>
      <c r="C38" s="103" t="s">
        <v>301</v>
      </c>
      <c r="D38" s="103"/>
      <c r="E38" s="108"/>
      <c r="F38" s="105"/>
    </row>
    <row r="39" spans="1:6" ht="15" customHeight="1" x14ac:dyDescent="0.3">
      <c r="A39" s="106"/>
      <c r="B39" s="110"/>
      <c r="C39" s="103"/>
      <c r="D39" s="103"/>
      <c r="E39" s="108"/>
      <c r="F39" s="105"/>
    </row>
    <row r="40" spans="1:6" ht="15" customHeight="1" x14ac:dyDescent="0.3">
      <c r="A40" s="106" t="s">
        <v>315</v>
      </c>
      <c r="B40" s="97" t="s">
        <v>316</v>
      </c>
      <c r="C40" s="99"/>
      <c r="D40" s="99"/>
      <c r="E40" s="112"/>
      <c r="F40" s="111"/>
    </row>
    <row r="41" spans="1:6" ht="15" customHeight="1" x14ac:dyDescent="0.3">
      <c r="A41" s="106"/>
      <c r="B41" s="110" t="s">
        <v>317</v>
      </c>
      <c r="C41" s="103" t="s">
        <v>301</v>
      </c>
      <c r="D41" s="103"/>
      <c r="E41" s="108"/>
      <c r="F41" s="105"/>
    </row>
    <row r="42" spans="1:6" ht="15" customHeight="1" x14ac:dyDescent="0.3">
      <c r="A42" s="106"/>
      <c r="B42" s="110"/>
      <c r="C42" s="103"/>
      <c r="D42" s="103"/>
      <c r="E42" s="108"/>
      <c r="F42" s="105"/>
    </row>
    <row r="43" spans="1:6" ht="15" customHeight="1" x14ac:dyDescent="0.3">
      <c r="A43" s="106"/>
      <c r="B43" s="110" t="s">
        <v>318</v>
      </c>
      <c r="C43" s="103" t="s">
        <v>301</v>
      </c>
      <c r="D43" s="103"/>
      <c r="E43" s="108"/>
      <c r="F43" s="105"/>
    </row>
    <row r="44" spans="1:6" ht="15" customHeight="1" x14ac:dyDescent="0.3">
      <c r="A44" s="106"/>
      <c r="B44" s="110"/>
      <c r="C44" s="103"/>
      <c r="D44" s="103"/>
      <c r="E44" s="108"/>
      <c r="F44" s="105"/>
    </row>
    <row r="45" spans="1:6" ht="15" customHeight="1" x14ac:dyDescent="0.3">
      <c r="A45" s="106"/>
      <c r="B45" s="110" t="s">
        <v>319</v>
      </c>
      <c r="C45" s="103" t="s">
        <v>301</v>
      </c>
      <c r="D45" s="103"/>
      <c r="E45" s="108"/>
      <c r="F45" s="105"/>
    </row>
    <row r="46" spans="1:6" ht="15" customHeight="1" x14ac:dyDescent="0.3">
      <c r="A46" s="106"/>
      <c r="B46" s="110"/>
      <c r="C46" s="103"/>
      <c r="D46" s="103"/>
      <c r="E46" s="108"/>
      <c r="F46" s="105"/>
    </row>
    <row r="47" spans="1:6" ht="15" customHeight="1" x14ac:dyDescent="0.3">
      <c r="A47" s="106" t="s">
        <v>320</v>
      </c>
      <c r="B47" s="97" t="s">
        <v>321</v>
      </c>
      <c r="C47" s="99"/>
      <c r="D47" s="99"/>
      <c r="E47" s="112"/>
      <c r="F47" s="111"/>
    </row>
    <row r="48" spans="1:6" ht="15" customHeight="1" x14ac:dyDescent="0.3">
      <c r="A48" s="106"/>
      <c r="B48" s="110" t="s">
        <v>322</v>
      </c>
      <c r="C48" s="103" t="s">
        <v>301</v>
      </c>
      <c r="D48" s="103"/>
      <c r="E48" s="108"/>
      <c r="F48" s="105"/>
    </row>
    <row r="49" spans="1:6" ht="15" customHeight="1" x14ac:dyDescent="0.3">
      <c r="A49" s="106"/>
      <c r="B49" s="110"/>
      <c r="C49" s="103"/>
      <c r="D49" s="103"/>
      <c r="E49" s="108"/>
      <c r="F49" s="111"/>
    </row>
    <row r="50" spans="1:6" ht="15" customHeight="1" x14ac:dyDescent="0.3">
      <c r="A50" s="106" t="s">
        <v>323</v>
      </c>
      <c r="B50" s="97" t="s">
        <v>324</v>
      </c>
      <c r="C50" s="103"/>
      <c r="D50" s="103"/>
      <c r="E50" s="108"/>
      <c r="F50" s="111"/>
    </row>
    <row r="51" spans="1:6" ht="15" customHeight="1" x14ac:dyDescent="0.3">
      <c r="A51" s="106"/>
      <c r="B51" s="110"/>
      <c r="C51" s="103"/>
      <c r="D51" s="103"/>
      <c r="E51" s="108"/>
      <c r="F51" s="111"/>
    </row>
    <row r="52" spans="1:6" ht="15" customHeight="1" x14ac:dyDescent="0.3">
      <c r="A52" s="106"/>
      <c r="B52" s="110" t="s">
        <v>325</v>
      </c>
      <c r="C52" s="103" t="s">
        <v>301</v>
      </c>
      <c r="D52" s="103"/>
      <c r="E52" s="108"/>
      <c r="F52" s="111"/>
    </row>
    <row r="53" spans="1:6" ht="15" customHeight="1" x14ac:dyDescent="0.3">
      <c r="A53" s="106"/>
      <c r="B53" s="110"/>
      <c r="C53" s="103"/>
      <c r="D53" s="103"/>
      <c r="E53" s="108"/>
      <c r="F53" s="111"/>
    </row>
    <row r="54" spans="1:6" ht="15" customHeight="1" x14ac:dyDescent="0.3">
      <c r="A54" s="106"/>
      <c r="B54" s="110" t="s">
        <v>326</v>
      </c>
      <c r="C54" s="103" t="s">
        <v>301</v>
      </c>
      <c r="D54" s="103"/>
      <c r="E54" s="108"/>
      <c r="F54" s="111"/>
    </row>
    <row r="55" spans="1:6" ht="15" customHeight="1" x14ac:dyDescent="0.3">
      <c r="A55" s="106"/>
      <c r="B55" s="97"/>
      <c r="C55" s="99"/>
      <c r="D55" s="99"/>
      <c r="E55" s="112"/>
      <c r="F55" s="111"/>
    </row>
    <row r="56" spans="1:6" ht="15" customHeight="1" x14ac:dyDescent="0.3">
      <c r="A56" s="106" t="s">
        <v>327</v>
      </c>
      <c r="B56" s="97" t="s">
        <v>328</v>
      </c>
      <c r="C56" s="99"/>
      <c r="D56" s="99"/>
      <c r="E56" s="112"/>
      <c r="F56" s="111"/>
    </row>
    <row r="57" spans="1:6" ht="15" customHeight="1" x14ac:dyDescent="0.3">
      <c r="A57" s="106"/>
      <c r="B57" s="110" t="s">
        <v>329</v>
      </c>
      <c r="C57" s="103" t="s">
        <v>301</v>
      </c>
      <c r="D57" s="103"/>
      <c r="E57" s="108"/>
      <c r="F57" s="105"/>
    </row>
    <row r="58" spans="1:6" ht="15" customHeight="1" x14ac:dyDescent="0.3">
      <c r="A58" s="106"/>
      <c r="B58" s="110"/>
      <c r="C58" s="103"/>
      <c r="D58" s="103"/>
      <c r="E58" s="108"/>
      <c r="F58" s="111"/>
    </row>
    <row r="59" spans="1:6" ht="15" customHeight="1" x14ac:dyDescent="0.3">
      <c r="A59" s="106" t="s">
        <v>330</v>
      </c>
      <c r="B59" s="97" t="s">
        <v>331</v>
      </c>
      <c r="C59" s="99"/>
      <c r="D59" s="99"/>
      <c r="E59" s="112"/>
      <c r="F59" s="111"/>
    </row>
    <row r="60" spans="1:6" ht="15" customHeight="1" x14ac:dyDescent="0.3">
      <c r="A60" s="106"/>
      <c r="B60" s="110" t="s">
        <v>332</v>
      </c>
      <c r="C60" s="103" t="s">
        <v>301</v>
      </c>
      <c r="D60" s="103"/>
      <c r="E60" s="108"/>
      <c r="F60" s="105"/>
    </row>
    <row r="61" spans="1:6" ht="15" customHeight="1" x14ac:dyDescent="0.3">
      <c r="A61" s="106"/>
      <c r="B61" s="110"/>
      <c r="C61" s="103"/>
      <c r="D61" s="103"/>
      <c r="E61" s="108"/>
      <c r="F61" s="105"/>
    </row>
    <row r="62" spans="1:6" ht="15" customHeight="1" x14ac:dyDescent="0.3">
      <c r="A62" s="106"/>
      <c r="B62" s="110" t="s">
        <v>333</v>
      </c>
      <c r="C62" s="103" t="s">
        <v>301</v>
      </c>
      <c r="D62" s="103"/>
      <c r="E62" s="108"/>
      <c r="F62" s="105"/>
    </row>
    <row r="63" spans="1:6" ht="15" customHeight="1" x14ac:dyDescent="0.3">
      <c r="A63" s="106"/>
      <c r="B63" s="110"/>
      <c r="C63" s="103"/>
      <c r="D63" s="103"/>
      <c r="E63" s="108"/>
      <c r="F63" s="105"/>
    </row>
    <row r="64" spans="1:6" ht="15" customHeight="1" x14ac:dyDescent="0.3">
      <c r="A64" s="106"/>
      <c r="B64" s="110" t="s">
        <v>334</v>
      </c>
      <c r="C64" s="103" t="s">
        <v>301</v>
      </c>
      <c r="D64" s="103"/>
      <c r="E64" s="108"/>
      <c r="F64" s="105"/>
    </row>
    <row r="65" spans="1:6" ht="15" customHeight="1" x14ac:dyDescent="0.3">
      <c r="A65" s="106"/>
      <c r="B65" s="113"/>
      <c r="C65" s="103"/>
      <c r="D65" s="103"/>
      <c r="E65" s="108"/>
      <c r="F65" s="111"/>
    </row>
    <row r="66" spans="1:6" ht="15" customHeight="1" x14ac:dyDescent="0.3">
      <c r="A66" s="106"/>
      <c r="B66" s="110" t="s">
        <v>335</v>
      </c>
      <c r="C66" s="103" t="s">
        <v>301</v>
      </c>
      <c r="D66" s="103"/>
      <c r="E66" s="108"/>
      <c r="F66" s="105"/>
    </row>
    <row r="67" spans="1:6" ht="15" customHeight="1" x14ac:dyDescent="0.3">
      <c r="A67" s="106"/>
      <c r="B67" s="110"/>
      <c r="C67" s="103"/>
      <c r="D67" s="103"/>
      <c r="E67" s="108"/>
      <c r="F67" s="111"/>
    </row>
    <row r="68" spans="1:6" ht="15" customHeight="1" x14ac:dyDescent="0.3">
      <c r="A68" s="106" t="s">
        <v>336</v>
      </c>
      <c r="B68" s="97" t="s">
        <v>337</v>
      </c>
      <c r="C68" s="99"/>
      <c r="D68" s="99"/>
      <c r="E68" s="112"/>
      <c r="F68" s="111"/>
    </row>
    <row r="69" spans="1:6" ht="15" customHeight="1" x14ac:dyDescent="0.3">
      <c r="A69" s="106"/>
      <c r="B69" s="110" t="s">
        <v>338</v>
      </c>
      <c r="C69" s="103"/>
      <c r="D69" s="103" t="s">
        <v>0</v>
      </c>
      <c r="E69" s="108"/>
      <c r="F69" s="105"/>
    </row>
    <row r="70" spans="1:6" ht="15" customHeight="1" x14ac:dyDescent="0.3">
      <c r="A70" s="106"/>
      <c r="B70" s="110"/>
      <c r="C70" s="103"/>
      <c r="D70" s="103"/>
      <c r="E70" s="108"/>
      <c r="F70" s="105"/>
    </row>
    <row r="71" spans="1:6" ht="15" customHeight="1" x14ac:dyDescent="0.3">
      <c r="A71" s="106"/>
      <c r="B71" s="110" t="s">
        <v>339</v>
      </c>
      <c r="C71" s="103"/>
      <c r="D71" s="103" t="s">
        <v>0</v>
      </c>
      <c r="E71" s="108"/>
      <c r="F71" s="105"/>
    </row>
    <row r="72" spans="1:6" ht="15" customHeight="1" x14ac:dyDescent="0.3">
      <c r="A72" s="106"/>
      <c r="B72" s="110"/>
      <c r="C72" s="103"/>
      <c r="D72" s="103"/>
      <c r="E72" s="108"/>
      <c r="F72" s="105"/>
    </row>
    <row r="73" spans="1:6" ht="15" customHeight="1" x14ac:dyDescent="0.3">
      <c r="A73" s="106"/>
      <c r="B73" s="110" t="s">
        <v>340</v>
      </c>
      <c r="C73" s="103"/>
      <c r="D73" s="103" t="s">
        <v>0</v>
      </c>
      <c r="E73" s="108"/>
      <c r="F73" s="105"/>
    </row>
    <row r="74" spans="1:6" ht="15" customHeight="1" x14ac:dyDescent="0.3">
      <c r="A74" s="106"/>
      <c r="B74" s="110"/>
      <c r="C74" s="103"/>
      <c r="D74" s="103"/>
      <c r="E74" s="108"/>
      <c r="F74" s="105"/>
    </row>
    <row r="75" spans="1:6" ht="15" customHeight="1" x14ac:dyDescent="0.3">
      <c r="A75" s="106"/>
      <c r="B75" s="110" t="s">
        <v>341</v>
      </c>
      <c r="C75" s="103" t="s">
        <v>301</v>
      </c>
      <c r="D75" s="103"/>
      <c r="E75" s="108"/>
      <c r="F75" s="105"/>
    </row>
    <row r="76" spans="1:6" ht="15" customHeight="1" x14ac:dyDescent="0.3">
      <c r="A76" s="106"/>
      <c r="B76" s="110"/>
      <c r="C76" s="103"/>
      <c r="D76" s="103"/>
      <c r="E76" s="108"/>
      <c r="F76" s="105"/>
    </row>
    <row r="77" spans="1:6" ht="15" customHeight="1" x14ac:dyDescent="0.3">
      <c r="A77" s="106"/>
      <c r="B77" s="110" t="s">
        <v>342</v>
      </c>
      <c r="C77" s="103"/>
      <c r="D77" s="103" t="s">
        <v>0</v>
      </c>
      <c r="E77" s="108">
        <v>4</v>
      </c>
      <c r="F77" s="105"/>
    </row>
    <row r="78" spans="1:6" ht="15" customHeight="1" x14ac:dyDescent="0.3">
      <c r="A78" s="106"/>
      <c r="B78" s="114"/>
      <c r="C78" s="96"/>
      <c r="D78" s="96"/>
      <c r="E78" s="115"/>
      <c r="F78" s="111"/>
    </row>
    <row r="79" spans="1:6" ht="15" customHeight="1" x14ac:dyDescent="0.3">
      <c r="A79" s="106" t="s">
        <v>343</v>
      </c>
      <c r="B79" s="97" t="s">
        <v>344</v>
      </c>
      <c r="C79" s="99"/>
      <c r="D79" s="99"/>
      <c r="E79" s="112"/>
      <c r="F79" s="111"/>
    </row>
    <row r="80" spans="1:6" ht="15" customHeight="1" x14ac:dyDescent="0.3">
      <c r="A80" s="106"/>
      <c r="B80" s="110" t="s">
        <v>345</v>
      </c>
      <c r="C80" s="103" t="s">
        <v>301</v>
      </c>
      <c r="D80" s="103"/>
      <c r="E80" s="108"/>
      <c r="F80" s="105"/>
    </row>
    <row r="81" spans="1:6" ht="15" customHeight="1" x14ac:dyDescent="0.3">
      <c r="A81" s="106"/>
      <c r="F81" s="110"/>
    </row>
    <row r="82" spans="1:6" ht="15" customHeight="1" x14ac:dyDescent="0.3">
      <c r="A82" s="106"/>
      <c r="F82" s="105"/>
    </row>
    <row r="83" spans="1:6" ht="15" customHeight="1" x14ac:dyDescent="0.3">
      <c r="A83" s="106"/>
      <c r="B83" s="110" t="s">
        <v>399</v>
      </c>
      <c r="C83" s="110" t="s">
        <v>400</v>
      </c>
      <c r="D83" s="110">
        <v>12</v>
      </c>
      <c r="E83" s="110">
        <v>50</v>
      </c>
      <c r="F83" s="105"/>
    </row>
    <row r="84" spans="1:6" ht="15" customHeight="1" x14ac:dyDescent="0.3">
      <c r="A84" s="106"/>
      <c r="B84" s="110"/>
      <c r="C84" s="110"/>
      <c r="D84" s="110"/>
      <c r="E84" s="110"/>
      <c r="F84" s="105"/>
    </row>
    <row r="85" spans="1:6" ht="15" customHeight="1" x14ac:dyDescent="0.3">
      <c r="A85" s="106"/>
      <c r="B85" s="110" t="s">
        <v>401</v>
      </c>
      <c r="C85" s="110" t="s">
        <v>400</v>
      </c>
      <c r="D85" s="110">
        <v>12</v>
      </c>
      <c r="E85" s="110">
        <v>100</v>
      </c>
      <c r="F85" s="105"/>
    </row>
    <row r="86" spans="1:6" ht="15" customHeight="1" x14ac:dyDescent="0.3">
      <c r="A86" s="106"/>
      <c r="B86" s="110"/>
      <c r="C86" s="110"/>
      <c r="D86" s="110"/>
      <c r="E86" s="110"/>
      <c r="F86" s="105"/>
    </row>
    <row r="87" spans="1:6" ht="15" customHeight="1" x14ac:dyDescent="0.3">
      <c r="A87" s="106"/>
      <c r="B87" s="110" t="s">
        <v>402</v>
      </c>
      <c r="C87" s="110"/>
      <c r="D87" s="110"/>
      <c r="E87" s="110"/>
      <c r="F87" s="105"/>
    </row>
    <row r="88" spans="1:6" ht="15" customHeight="1" x14ac:dyDescent="0.3">
      <c r="A88" s="106"/>
      <c r="B88" s="110"/>
      <c r="C88" s="110"/>
      <c r="D88" s="110"/>
      <c r="E88" s="110"/>
      <c r="F88" s="105"/>
    </row>
    <row r="89" spans="1:6" ht="15" customHeight="1" x14ac:dyDescent="0.3">
      <c r="A89" s="106"/>
      <c r="B89" s="110" t="s">
        <v>403</v>
      </c>
      <c r="C89" s="110" t="s">
        <v>255</v>
      </c>
      <c r="D89" s="110">
        <v>2</v>
      </c>
      <c r="E89" s="110">
        <v>150</v>
      </c>
      <c r="F89" s="105"/>
    </row>
    <row r="90" spans="1:6" ht="15" customHeight="1" x14ac:dyDescent="0.3">
      <c r="A90" s="106"/>
      <c r="B90" s="110"/>
      <c r="C90" s="110"/>
      <c r="D90" s="110"/>
      <c r="E90" s="110"/>
      <c r="F90" s="105"/>
    </row>
    <row r="91" spans="1:6" ht="15" customHeight="1" x14ac:dyDescent="0.3">
      <c r="A91" s="106"/>
      <c r="B91" s="110" t="s">
        <v>404</v>
      </c>
      <c r="C91" s="110" t="s">
        <v>255</v>
      </c>
      <c r="D91" s="110">
        <v>4</v>
      </c>
      <c r="E91" s="110">
        <v>800</v>
      </c>
      <c r="F91" s="105"/>
    </row>
    <row r="92" spans="1:6" ht="15" customHeight="1" x14ac:dyDescent="0.3">
      <c r="A92" s="106"/>
      <c r="B92" s="110"/>
      <c r="C92" s="110"/>
      <c r="D92" s="110"/>
      <c r="E92" s="110"/>
      <c r="F92" s="105"/>
    </row>
    <row r="93" spans="1:6" ht="15" customHeight="1" x14ac:dyDescent="0.3">
      <c r="A93" s="106"/>
      <c r="B93" s="110" t="s">
        <v>405</v>
      </c>
      <c r="C93" s="110" t="s">
        <v>406</v>
      </c>
      <c r="D93" s="110">
        <v>1</v>
      </c>
      <c r="E93" s="110"/>
      <c r="F93" s="105"/>
    </row>
    <row r="94" spans="1:6" ht="15" customHeight="1" x14ac:dyDescent="0.3">
      <c r="A94" s="106"/>
      <c r="B94" s="110"/>
      <c r="C94" s="110"/>
      <c r="D94" s="110"/>
      <c r="E94" s="110"/>
      <c r="F94" s="105"/>
    </row>
    <row r="95" spans="1:6" ht="15" customHeight="1" x14ac:dyDescent="0.3">
      <c r="A95" s="106"/>
      <c r="B95" s="110" t="s">
        <v>407</v>
      </c>
      <c r="C95" s="110" t="s">
        <v>408</v>
      </c>
      <c r="D95" s="110">
        <v>1</v>
      </c>
      <c r="E95" s="110">
        <v>200</v>
      </c>
      <c r="F95" s="105"/>
    </row>
    <row r="96" spans="1:6" ht="15" customHeight="1" x14ac:dyDescent="0.3">
      <c r="A96" s="106"/>
      <c r="B96" s="110"/>
      <c r="C96" s="110"/>
      <c r="D96" s="110"/>
      <c r="E96" s="110"/>
      <c r="F96" s="105"/>
    </row>
    <row r="97" spans="1:6" ht="15" customHeight="1" x14ac:dyDescent="0.3">
      <c r="A97" s="106"/>
      <c r="B97" s="110" t="s">
        <v>409</v>
      </c>
      <c r="C97" s="110" t="s">
        <v>410</v>
      </c>
      <c r="D97" s="110">
        <v>1</v>
      </c>
      <c r="E97" s="110">
        <v>1200</v>
      </c>
      <c r="F97" s="105"/>
    </row>
    <row r="98" spans="1:6" ht="15" customHeight="1" x14ac:dyDescent="0.3">
      <c r="A98" s="106"/>
      <c r="B98" s="110"/>
      <c r="C98" s="110"/>
      <c r="D98" s="110"/>
      <c r="E98" s="110"/>
      <c r="F98" s="105"/>
    </row>
    <row r="99" spans="1:6" ht="15" customHeight="1" x14ac:dyDescent="0.3">
      <c r="A99" s="106"/>
      <c r="B99" s="110" t="s">
        <v>411</v>
      </c>
      <c r="C99" s="110" t="s">
        <v>406</v>
      </c>
      <c r="D99" s="110">
        <v>1</v>
      </c>
      <c r="E99" s="110">
        <v>500</v>
      </c>
      <c r="F99" s="105"/>
    </row>
    <row r="100" spans="1:6" ht="15" customHeight="1" x14ac:dyDescent="0.3">
      <c r="A100" s="106"/>
      <c r="B100" s="110"/>
      <c r="C100" s="110"/>
      <c r="D100" s="110"/>
      <c r="E100" s="110"/>
      <c r="F100" s="105"/>
    </row>
    <row r="101" spans="1:6" ht="15" customHeight="1" x14ac:dyDescent="0.3">
      <c r="A101" s="106"/>
      <c r="B101" s="110" t="s">
        <v>412</v>
      </c>
      <c r="C101" s="110" t="s">
        <v>413</v>
      </c>
      <c r="D101" s="110">
        <v>1</v>
      </c>
      <c r="E101" s="110">
        <v>3000</v>
      </c>
      <c r="F101" s="105"/>
    </row>
    <row r="102" spans="1:6" ht="15" customHeight="1" x14ac:dyDescent="0.3">
      <c r="A102" s="106"/>
      <c r="B102" s="110"/>
      <c r="C102" s="110"/>
      <c r="D102" s="110"/>
      <c r="E102" s="110"/>
      <c r="F102" s="105"/>
    </row>
    <row r="103" spans="1:6" ht="15" customHeight="1" x14ac:dyDescent="0.3">
      <c r="A103" s="106"/>
      <c r="B103" s="110" t="s">
        <v>414</v>
      </c>
      <c r="C103" s="110" t="s">
        <v>400</v>
      </c>
      <c r="D103" s="110">
        <v>12</v>
      </c>
      <c r="E103" s="110">
        <v>100</v>
      </c>
      <c r="F103" s="105"/>
    </row>
    <row r="104" spans="1:6" ht="15" customHeight="1" x14ac:dyDescent="0.3">
      <c r="A104" s="106"/>
      <c r="B104" s="110"/>
      <c r="C104" s="110"/>
      <c r="D104" s="110"/>
      <c r="E104" s="110"/>
      <c r="F104" s="105"/>
    </row>
    <row r="105" spans="1:6" ht="15" customHeight="1" x14ac:dyDescent="0.3">
      <c r="A105" s="106"/>
      <c r="B105" s="110" t="s">
        <v>415</v>
      </c>
      <c r="C105" s="110" t="s">
        <v>406</v>
      </c>
      <c r="D105" s="110">
        <v>1</v>
      </c>
      <c r="E105" s="110">
        <v>1000</v>
      </c>
      <c r="F105" s="105"/>
    </row>
    <row r="106" spans="1:6" ht="15" customHeight="1" x14ac:dyDescent="0.3">
      <c r="A106" s="106"/>
      <c r="B106" s="110"/>
      <c r="C106" s="110"/>
      <c r="D106" s="110"/>
      <c r="E106" s="110"/>
      <c r="F106" s="105"/>
    </row>
    <row r="107" spans="1:6" ht="15" customHeight="1" x14ac:dyDescent="0.3">
      <c r="A107" s="106"/>
      <c r="B107" s="110"/>
      <c r="C107" s="110"/>
      <c r="D107" s="110"/>
      <c r="E107" s="110"/>
      <c r="F107" s="110"/>
    </row>
    <row r="108" spans="1:6" ht="15" customHeight="1" x14ac:dyDescent="0.3">
      <c r="A108" s="106" t="s">
        <v>346</v>
      </c>
      <c r="B108" s="114" t="s">
        <v>347</v>
      </c>
      <c r="C108" s="96"/>
      <c r="D108" s="96"/>
      <c r="E108" s="115"/>
      <c r="F108" s="111"/>
    </row>
    <row r="109" spans="1:6" ht="15" customHeight="1" x14ac:dyDescent="0.3">
      <c r="A109" s="106"/>
      <c r="B109" s="110" t="s">
        <v>348</v>
      </c>
      <c r="C109" s="103" t="s">
        <v>301</v>
      </c>
      <c r="D109" s="103"/>
      <c r="E109" s="108"/>
      <c r="F109" s="105"/>
    </row>
    <row r="110" spans="1:6" ht="15" customHeight="1" x14ac:dyDescent="0.3">
      <c r="A110" s="106"/>
      <c r="B110" s="110"/>
      <c r="C110" s="103"/>
      <c r="D110" s="103"/>
      <c r="E110" s="108"/>
      <c r="F110" s="105"/>
    </row>
    <row r="111" spans="1:6" ht="15" customHeight="1" x14ac:dyDescent="0.3">
      <c r="A111" s="106"/>
      <c r="B111" s="110" t="s">
        <v>349</v>
      </c>
      <c r="C111" s="103"/>
      <c r="D111" s="103" t="s">
        <v>0</v>
      </c>
      <c r="E111" s="108"/>
      <c r="F111" s="105"/>
    </row>
    <row r="112" spans="1:6" ht="15" customHeight="1" x14ac:dyDescent="0.3">
      <c r="A112" s="106"/>
      <c r="B112" s="110"/>
      <c r="C112" s="103"/>
      <c r="D112" s="103"/>
      <c r="E112" s="108"/>
      <c r="F112" s="105"/>
    </row>
    <row r="113" spans="1:6" ht="15" customHeight="1" x14ac:dyDescent="0.3">
      <c r="A113" s="106" t="s">
        <v>350</v>
      </c>
      <c r="B113" s="97" t="s">
        <v>351</v>
      </c>
      <c r="C113" s="99"/>
      <c r="D113" s="99"/>
      <c r="E113" s="112"/>
      <c r="F113" s="111"/>
    </row>
    <row r="114" spans="1:6" ht="15" customHeight="1" x14ac:dyDescent="0.3">
      <c r="A114" s="106"/>
      <c r="B114" s="110" t="s">
        <v>352</v>
      </c>
      <c r="C114" s="103"/>
      <c r="D114" s="103" t="s">
        <v>0</v>
      </c>
      <c r="E114" s="108"/>
      <c r="F114" s="105"/>
    </row>
    <row r="115" spans="1:6" ht="15" customHeight="1" x14ac:dyDescent="0.3">
      <c r="A115" s="106"/>
      <c r="B115" s="110"/>
      <c r="C115" s="103"/>
      <c r="D115" s="103"/>
      <c r="E115" s="108"/>
      <c r="F115" s="111"/>
    </row>
    <row r="116" spans="1:6" ht="15" customHeight="1" x14ac:dyDescent="0.3">
      <c r="A116" s="106" t="s">
        <v>353</v>
      </c>
      <c r="B116" s="114" t="s">
        <v>354</v>
      </c>
      <c r="C116" s="96"/>
      <c r="D116" s="96"/>
      <c r="E116" s="115"/>
      <c r="F116" s="111"/>
    </row>
    <row r="117" spans="1:6" ht="15" customHeight="1" x14ac:dyDescent="0.3">
      <c r="A117" s="106"/>
      <c r="B117" s="110" t="s">
        <v>355</v>
      </c>
      <c r="C117" s="103"/>
      <c r="D117" s="103" t="s">
        <v>0</v>
      </c>
      <c r="E117" s="108"/>
      <c r="F117" s="105"/>
    </row>
    <row r="118" spans="1:6" ht="15" customHeight="1" x14ac:dyDescent="0.3">
      <c r="A118" s="106"/>
      <c r="B118" s="110"/>
      <c r="C118" s="103"/>
      <c r="D118" s="103"/>
      <c r="E118" s="108"/>
      <c r="F118" s="105"/>
    </row>
    <row r="119" spans="1:6" ht="15" customHeight="1" x14ac:dyDescent="0.3">
      <c r="A119" s="106" t="s">
        <v>356</v>
      </c>
      <c r="B119" s="97" t="s">
        <v>357</v>
      </c>
      <c r="C119" s="99"/>
      <c r="D119" s="99"/>
      <c r="E119" s="112"/>
      <c r="F119" s="111"/>
    </row>
    <row r="120" spans="1:6" ht="15" customHeight="1" x14ac:dyDescent="0.3">
      <c r="A120" s="106"/>
      <c r="B120" s="110" t="s">
        <v>358</v>
      </c>
      <c r="C120" s="103"/>
      <c r="D120" s="103" t="s">
        <v>0</v>
      </c>
      <c r="E120" s="108"/>
      <c r="F120" s="105"/>
    </row>
    <row r="121" spans="1:6" ht="15" customHeight="1" x14ac:dyDescent="0.3">
      <c r="A121" s="106"/>
      <c r="B121" s="110"/>
      <c r="C121" s="103"/>
      <c r="D121" s="103"/>
      <c r="E121" s="108"/>
      <c r="F121" s="105"/>
    </row>
    <row r="122" spans="1:6" ht="15" customHeight="1" x14ac:dyDescent="0.3">
      <c r="A122" s="106" t="s">
        <v>359</v>
      </c>
      <c r="B122" s="97" t="s">
        <v>360</v>
      </c>
      <c r="C122" s="99"/>
      <c r="D122" s="99"/>
      <c r="E122" s="112"/>
      <c r="F122" s="111"/>
    </row>
    <row r="123" spans="1:6" ht="15" customHeight="1" x14ac:dyDescent="0.3">
      <c r="A123" s="106"/>
      <c r="B123" s="110" t="s">
        <v>361</v>
      </c>
      <c r="C123" s="103"/>
      <c r="D123" s="103" t="s">
        <v>0</v>
      </c>
      <c r="E123" s="108"/>
      <c r="F123" s="105"/>
    </row>
    <row r="124" spans="1:6" ht="15" customHeight="1" x14ac:dyDescent="0.3">
      <c r="A124" s="106"/>
      <c r="B124" s="110"/>
      <c r="C124" s="103"/>
      <c r="D124" s="103"/>
      <c r="E124" s="108"/>
      <c r="F124" s="105"/>
    </row>
    <row r="125" spans="1:6" ht="15" customHeight="1" x14ac:dyDescent="0.3">
      <c r="A125" s="106" t="s">
        <v>362</v>
      </c>
      <c r="B125" s="97" t="s">
        <v>363</v>
      </c>
      <c r="C125" s="99"/>
      <c r="D125" s="99"/>
      <c r="E125" s="112"/>
      <c r="F125" s="111"/>
    </row>
    <row r="126" spans="1:6" ht="15" customHeight="1" x14ac:dyDescent="0.3">
      <c r="A126" s="106"/>
      <c r="B126" s="110" t="s">
        <v>364</v>
      </c>
      <c r="C126" s="103"/>
      <c r="D126" s="103" t="s">
        <v>0</v>
      </c>
      <c r="E126" s="108"/>
      <c r="F126" s="105"/>
    </row>
    <row r="127" spans="1:6" ht="15" customHeight="1" x14ac:dyDescent="0.3">
      <c r="A127" s="106"/>
      <c r="B127" s="110"/>
      <c r="C127" s="103"/>
      <c r="D127" s="103"/>
      <c r="E127" s="108"/>
      <c r="F127" s="105"/>
    </row>
    <row r="128" spans="1:6" ht="15" customHeight="1" x14ac:dyDescent="0.3">
      <c r="A128" s="106"/>
      <c r="B128" s="110" t="s">
        <v>365</v>
      </c>
      <c r="C128" s="103"/>
      <c r="D128" s="103" t="s">
        <v>0</v>
      </c>
      <c r="E128" s="108"/>
      <c r="F128" s="105"/>
    </row>
    <row r="129" spans="1:6" ht="15" customHeight="1" x14ac:dyDescent="0.3">
      <c r="A129" s="106"/>
      <c r="B129" s="110"/>
      <c r="C129" s="103"/>
      <c r="D129" s="103"/>
      <c r="E129" s="108"/>
      <c r="F129" s="105"/>
    </row>
    <row r="130" spans="1:6" ht="15" customHeight="1" x14ac:dyDescent="0.3">
      <c r="A130" s="106" t="s">
        <v>366</v>
      </c>
      <c r="B130" s="97" t="s">
        <v>367</v>
      </c>
      <c r="C130" s="99"/>
      <c r="D130" s="99"/>
      <c r="E130" s="112"/>
      <c r="F130" s="111"/>
    </row>
    <row r="131" spans="1:6" ht="15" customHeight="1" x14ac:dyDescent="0.3">
      <c r="A131" s="106"/>
      <c r="B131" s="110"/>
      <c r="C131" s="103"/>
      <c r="D131" s="103"/>
      <c r="E131" s="108"/>
      <c r="F131" s="105"/>
    </row>
    <row r="132" spans="1:6" ht="15" customHeight="1" x14ac:dyDescent="0.3">
      <c r="A132" s="106"/>
      <c r="B132" s="110" t="s">
        <v>368</v>
      </c>
      <c r="C132" s="103" t="s">
        <v>301</v>
      </c>
      <c r="D132" s="103"/>
      <c r="E132" s="108"/>
      <c r="F132" s="105"/>
    </row>
    <row r="133" spans="1:6" ht="15" customHeight="1" x14ac:dyDescent="0.3">
      <c r="A133" s="106"/>
      <c r="B133" s="110"/>
      <c r="C133" s="103"/>
      <c r="D133" s="103"/>
      <c r="E133" s="108"/>
      <c r="F133" s="105"/>
    </row>
    <row r="134" spans="1:6" ht="15" customHeight="1" x14ac:dyDescent="0.3">
      <c r="A134" s="106"/>
      <c r="B134" s="110" t="s">
        <v>369</v>
      </c>
      <c r="C134" s="103"/>
      <c r="D134" s="103" t="s">
        <v>0</v>
      </c>
      <c r="E134" s="108"/>
      <c r="F134" s="105"/>
    </row>
    <row r="135" spans="1:6" ht="15" customHeight="1" x14ac:dyDescent="0.3">
      <c r="A135" s="106"/>
      <c r="B135" s="110"/>
      <c r="C135" s="103"/>
      <c r="D135" s="103"/>
      <c r="E135" s="108"/>
      <c r="F135" s="105"/>
    </row>
    <row r="136" spans="1:6" ht="15" customHeight="1" x14ac:dyDescent="0.3">
      <c r="A136" s="106"/>
      <c r="B136" s="110" t="s">
        <v>370</v>
      </c>
      <c r="C136" s="103"/>
      <c r="D136" s="103" t="s">
        <v>0</v>
      </c>
      <c r="E136" s="108"/>
      <c r="F136" s="105"/>
    </row>
    <row r="137" spans="1:6" ht="15" customHeight="1" x14ac:dyDescent="0.3">
      <c r="A137" s="106"/>
      <c r="B137" s="110"/>
      <c r="C137" s="103"/>
      <c r="D137" s="103"/>
      <c r="E137" s="108"/>
      <c r="F137" s="105"/>
    </row>
    <row r="138" spans="1:6" ht="15" customHeight="1" x14ac:dyDescent="0.3">
      <c r="A138" s="106" t="s">
        <v>371</v>
      </c>
      <c r="B138" s="97" t="s">
        <v>372</v>
      </c>
      <c r="C138" s="99"/>
      <c r="D138" s="99"/>
      <c r="E138" s="112"/>
      <c r="F138" s="111"/>
    </row>
    <row r="139" spans="1:6" ht="15" customHeight="1" x14ac:dyDescent="0.3">
      <c r="A139" s="106"/>
      <c r="B139" s="110" t="s">
        <v>373</v>
      </c>
      <c r="C139" s="103"/>
      <c r="D139" s="103" t="s">
        <v>0</v>
      </c>
      <c r="E139" s="108"/>
      <c r="F139" s="105"/>
    </row>
    <row r="140" spans="1:6" ht="15" customHeight="1" x14ac:dyDescent="0.3">
      <c r="A140" s="106"/>
      <c r="B140" s="116" t="s">
        <v>374</v>
      </c>
      <c r="C140" s="103"/>
      <c r="D140" s="103"/>
      <c r="E140" s="108"/>
      <c r="F140" s="105"/>
    </row>
    <row r="141" spans="1:6" ht="15" customHeight="1" x14ac:dyDescent="0.3">
      <c r="A141" s="106"/>
      <c r="B141" s="116" t="s">
        <v>375</v>
      </c>
      <c r="C141" s="103"/>
      <c r="D141" s="103"/>
      <c r="E141" s="108"/>
      <c r="F141" s="105"/>
    </row>
    <row r="142" spans="1:6" ht="15" customHeight="1" x14ac:dyDescent="0.3">
      <c r="A142" s="106"/>
      <c r="B142" s="116" t="s">
        <v>376</v>
      </c>
      <c r="C142" s="103"/>
      <c r="D142" s="103"/>
      <c r="E142" s="108"/>
      <c r="F142" s="105"/>
    </row>
    <row r="143" spans="1:6" ht="15" customHeight="1" x14ac:dyDescent="0.3">
      <c r="A143" s="106"/>
      <c r="B143" s="116" t="s">
        <v>377</v>
      </c>
      <c r="C143" s="103"/>
      <c r="D143" s="103"/>
      <c r="E143" s="108"/>
      <c r="F143" s="105"/>
    </row>
    <row r="144" spans="1:6" ht="15" customHeight="1" x14ac:dyDescent="0.3">
      <c r="A144" s="106"/>
      <c r="B144" s="110"/>
      <c r="C144" s="103"/>
      <c r="D144" s="103"/>
      <c r="E144" s="108"/>
      <c r="F144" s="105"/>
    </row>
    <row r="145" spans="1:6" ht="15" customHeight="1" x14ac:dyDescent="0.3">
      <c r="A145" s="106"/>
      <c r="B145" s="110" t="s">
        <v>378</v>
      </c>
      <c r="C145" s="103"/>
      <c r="D145" s="103" t="s">
        <v>0</v>
      </c>
      <c r="E145" s="108"/>
      <c r="F145" s="105"/>
    </row>
    <row r="146" spans="1:6" ht="15" customHeight="1" x14ac:dyDescent="0.3">
      <c r="A146" s="106"/>
      <c r="B146" s="110"/>
      <c r="C146" s="103"/>
      <c r="D146" s="103"/>
      <c r="E146" s="108"/>
      <c r="F146" s="105"/>
    </row>
    <row r="147" spans="1:6" ht="15" customHeight="1" x14ac:dyDescent="0.3">
      <c r="A147" s="106"/>
      <c r="B147" s="110" t="s">
        <v>379</v>
      </c>
      <c r="C147" s="103"/>
      <c r="D147" s="103" t="s">
        <v>0</v>
      </c>
      <c r="E147" s="108"/>
      <c r="F147" s="105"/>
    </row>
    <row r="148" spans="1:6" ht="15" customHeight="1" x14ac:dyDescent="0.3">
      <c r="A148" s="106"/>
      <c r="B148" s="110"/>
      <c r="C148" s="103"/>
      <c r="D148" s="103"/>
      <c r="E148" s="108"/>
      <c r="F148" s="105"/>
    </row>
    <row r="149" spans="1:6" ht="15" customHeight="1" x14ac:dyDescent="0.3">
      <c r="A149" s="106" t="s">
        <v>380</v>
      </c>
      <c r="B149" s="97" t="s">
        <v>381</v>
      </c>
      <c r="C149" s="99"/>
      <c r="D149" s="99"/>
      <c r="E149" s="112"/>
      <c r="F149" s="111"/>
    </row>
    <row r="150" spans="1:6" ht="15" customHeight="1" x14ac:dyDescent="0.3">
      <c r="A150" s="106"/>
      <c r="B150" s="110" t="s">
        <v>382</v>
      </c>
      <c r="C150" s="103"/>
      <c r="D150" s="103" t="s">
        <v>0</v>
      </c>
      <c r="E150" s="108"/>
      <c r="F150" s="105"/>
    </row>
    <row r="151" spans="1:6" ht="15" customHeight="1" x14ac:dyDescent="0.3">
      <c r="A151" s="106"/>
      <c r="B151" s="110"/>
      <c r="C151" s="103"/>
      <c r="D151" s="103"/>
      <c r="E151" s="108"/>
      <c r="F151" s="105"/>
    </row>
    <row r="152" spans="1:6" ht="15" customHeight="1" x14ac:dyDescent="0.3">
      <c r="A152" s="106" t="s">
        <v>383</v>
      </c>
      <c r="B152" s="97" t="s">
        <v>384</v>
      </c>
      <c r="C152" s="99"/>
      <c r="D152" s="99"/>
      <c r="E152" s="112"/>
      <c r="F152" s="111"/>
    </row>
    <row r="153" spans="1:6" ht="15" customHeight="1" x14ac:dyDescent="0.3">
      <c r="A153" s="106"/>
      <c r="B153" s="110" t="s">
        <v>385</v>
      </c>
      <c r="C153" s="103"/>
      <c r="D153" s="103" t="s">
        <v>0</v>
      </c>
      <c r="E153" s="108"/>
      <c r="F153" s="105"/>
    </row>
    <row r="154" spans="1:6" ht="15" customHeight="1" x14ac:dyDescent="0.3">
      <c r="A154" s="106"/>
      <c r="B154" s="110"/>
      <c r="C154" s="103"/>
      <c r="D154" s="103"/>
      <c r="E154" s="108"/>
      <c r="F154" s="111"/>
    </row>
    <row r="155" spans="1:6" ht="15" customHeight="1" x14ac:dyDescent="0.3">
      <c r="A155" s="106" t="s">
        <v>386</v>
      </c>
      <c r="B155" s="97" t="s">
        <v>387</v>
      </c>
      <c r="C155" s="99"/>
      <c r="D155" s="99"/>
      <c r="E155" s="112"/>
      <c r="F155" s="111"/>
    </row>
    <row r="156" spans="1:6" ht="15" customHeight="1" x14ac:dyDescent="0.3">
      <c r="A156" s="106"/>
      <c r="B156" s="110" t="s">
        <v>388</v>
      </c>
      <c r="C156" s="103"/>
      <c r="D156" s="103" t="s">
        <v>0</v>
      </c>
      <c r="E156" s="108"/>
      <c r="F156" s="105"/>
    </row>
    <row r="157" spans="1:6" ht="15" customHeight="1" x14ac:dyDescent="0.3">
      <c r="A157" s="106"/>
      <c r="B157" s="110"/>
      <c r="C157" s="103"/>
      <c r="D157" s="103"/>
      <c r="E157" s="108"/>
      <c r="F157" s="105"/>
    </row>
    <row r="158" spans="1:6" ht="15" customHeight="1" x14ac:dyDescent="0.3">
      <c r="A158" s="106"/>
      <c r="B158" s="97" t="s">
        <v>398</v>
      </c>
      <c r="C158" s="103"/>
      <c r="E158" s="108"/>
      <c r="F158" s="105"/>
    </row>
    <row r="159" spans="1:6" ht="15" customHeight="1" x14ac:dyDescent="0.3">
      <c r="A159" s="106"/>
      <c r="B159" s="110"/>
      <c r="C159" s="103"/>
      <c r="D159" s="103" t="s">
        <v>0</v>
      </c>
      <c r="E159" s="108"/>
      <c r="F159" s="105"/>
    </row>
    <row r="160" spans="1:6" ht="15" customHeight="1" x14ac:dyDescent="0.3">
      <c r="A160" s="106"/>
      <c r="B160" s="110" t="s">
        <v>397</v>
      </c>
      <c r="C160" s="103"/>
      <c r="D160" s="103" t="s">
        <v>0</v>
      </c>
      <c r="E160" s="108"/>
      <c r="F160" s="105"/>
    </row>
    <row r="161" spans="1:6" ht="15" customHeight="1" x14ac:dyDescent="0.3">
      <c r="A161" s="106"/>
      <c r="B161" s="110"/>
      <c r="C161" s="103"/>
      <c r="D161" s="103"/>
      <c r="E161" s="108"/>
      <c r="F161" s="105"/>
    </row>
    <row r="162" spans="1:6" ht="15" customHeight="1" x14ac:dyDescent="0.3">
      <c r="A162" s="106"/>
      <c r="B162" s="108"/>
      <c r="C162" s="103"/>
      <c r="D162" s="103"/>
      <c r="E162" s="108"/>
      <c r="F162" s="105"/>
    </row>
    <row r="163" spans="1:6" ht="15" customHeight="1" x14ac:dyDescent="0.3">
      <c r="A163" s="96"/>
      <c r="B163" s="108"/>
      <c r="C163" s="103"/>
      <c r="D163" s="103"/>
      <c r="E163" s="108"/>
      <c r="F163" s="105"/>
    </row>
    <row r="164" spans="1:6" ht="15" customHeight="1" thickBot="1" x14ac:dyDescent="0.35">
      <c r="A164" s="117"/>
      <c r="B164" s="118" t="s">
        <v>389</v>
      </c>
      <c r="C164" s="119"/>
      <c r="D164" s="119"/>
      <c r="E164" s="119"/>
      <c r="F164" s="120">
        <f>SUM(F69:F163)</f>
        <v>0</v>
      </c>
    </row>
  </sheetData>
  <printOptions horizontalCentered="1"/>
  <pageMargins left="0.8" right="0.5" top="0.8" bottom="0.8" header="0" footer="0"/>
  <pageSetup paperSize="9" orientation="portrait"/>
  <headerFooter>
    <oddFooter>&amp;CBILL NO - 1 Preliminary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5"/>
  <sheetViews>
    <sheetView topLeftCell="A103" zoomScale="110" zoomScaleNormal="110" workbookViewId="0">
      <selection activeCell="F97" sqref="F97"/>
    </sheetView>
  </sheetViews>
  <sheetFormatPr defaultRowHeight="14.5" x14ac:dyDescent="0.35"/>
  <cols>
    <col min="1" max="1" width="8.7265625" style="1" customWidth="1"/>
    <col min="2" max="2" width="96.6328125" style="36" customWidth="1"/>
    <col min="3" max="4" width="5.7265625" style="2" customWidth="1"/>
    <col min="5" max="5" width="9.7265625" style="2" customWidth="1"/>
    <col min="6" max="6" width="11.7265625" style="3" customWidth="1"/>
  </cols>
  <sheetData>
    <row r="1" spans="1:6" x14ac:dyDescent="0.35">
      <c r="B1" s="140"/>
    </row>
    <row r="2" spans="1:6" x14ac:dyDescent="0.35">
      <c r="B2" s="140" t="s">
        <v>110</v>
      </c>
    </row>
    <row r="3" spans="1:6" x14ac:dyDescent="0.35">
      <c r="A3" s="164" t="s">
        <v>0</v>
      </c>
      <c r="B3" s="164" t="s">
        <v>1</v>
      </c>
      <c r="C3" s="164" t="s">
        <v>2</v>
      </c>
      <c r="D3" s="164" t="s">
        <v>3</v>
      </c>
      <c r="E3" s="4" t="s">
        <v>4</v>
      </c>
      <c r="F3" s="5" t="s">
        <v>5</v>
      </c>
    </row>
    <row r="4" spans="1:6" x14ac:dyDescent="0.35">
      <c r="A4" s="165"/>
      <c r="B4" s="165"/>
      <c r="C4" s="165"/>
      <c r="D4" s="165"/>
      <c r="E4" s="6" t="s">
        <v>6</v>
      </c>
      <c r="F4" s="7" t="s">
        <v>6</v>
      </c>
    </row>
    <row r="5" spans="1:6" s="12" customFormat="1" ht="15" x14ac:dyDescent="0.3">
      <c r="A5" s="8"/>
      <c r="B5" s="9" t="s">
        <v>7</v>
      </c>
      <c r="C5" s="10"/>
      <c r="D5" s="10"/>
      <c r="E5" s="10"/>
      <c r="F5" s="11"/>
    </row>
    <row r="6" spans="1:6" s="17" customFormat="1" ht="14" x14ac:dyDescent="0.3">
      <c r="A6" s="13"/>
      <c r="B6" s="14" t="s">
        <v>8</v>
      </c>
      <c r="C6" s="15"/>
      <c r="D6" s="15"/>
      <c r="E6" s="15"/>
      <c r="F6" s="16"/>
    </row>
    <row r="7" spans="1:6" s="12" customFormat="1" ht="15" x14ac:dyDescent="0.3">
      <c r="A7" s="8"/>
      <c r="B7" s="9" t="s">
        <v>9</v>
      </c>
      <c r="C7" s="10"/>
      <c r="D7" s="10"/>
      <c r="E7" s="10"/>
      <c r="F7" s="11"/>
    </row>
    <row r="8" spans="1:6" s="17" customFormat="1" ht="14" x14ac:dyDescent="0.3">
      <c r="A8" s="13"/>
      <c r="B8" s="14" t="s">
        <v>10</v>
      </c>
      <c r="C8" s="15"/>
      <c r="D8" s="15"/>
      <c r="E8" s="15"/>
      <c r="F8" s="16"/>
    </row>
    <row r="9" spans="1:6" s="28" customFormat="1" ht="11.5" x14ac:dyDescent="0.25">
      <c r="A9" s="23" t="s">
        <v>11</v>
      </c>
      <c r="B9" s="24" t="s">
        <v>12</v>
      </c>
      <c r="C9" s="25">
        <v>289</v>
      </c>
      <c r="D9" s="25" t="s">
        <v>13</v>
      </c>
      <c r="E9" s="26"/>
      <c r="F9" s="27">
        <f>IF($D9="","",IF($D9="item",ROUND(1*$E9,2),ROUND($C9*$E9,2)))</f>
        <v>0</v>
      </c>
    </row>
    <row r="10" spans="1:6" s="12" customFormat="1" ht="15" x14ac:dyDescent="0.3">
      <c r="A10" s="8"/>
      <c r="B10" s="9" t="s">
        <v>14</v>
      </c>
      <c r="C10" s="20"/>
      <c r="D10" s="10"/>
      <c r="E10" s="10"/>
      <c r="F10" s="11"/>
    </row>
    <row r="11" spans="1:6" s="17" customFormat="1" ht="14" x14ac:dyDescent="0.3">
      <c r="A11" s="13"/>
      <c r="B11" s="14" t="s">
        <v>15</v>
      </c>
      <c r="C11" s="20"/>
      <c r="D11" s="15"/>
      <c r="E11" s="15"/>
      <c r="F11" s="16"/>
    </row>
    <row r="12" spans="1:6" s="22" customFormat="1" ht="12.5" x14ac:dyDescent="0.25">
      <c r="A12" s="18"/>
      <c r="B12" s="19" t="s">
        <v>16</v>
      </c>
      <c r="C12" s="20"/>
      <c r="D12" s="20"/>
      <c r="E12" s="20"/>
      <c r="F12" s="21"/>
    </row>
    <row r="13" spans="1:6" s="28" customFormat="1" ht="11.5" x14ac:dyDescent="0.25">
      <c r="A13" s="23" t="s">
        <v>17</v>
      </c>
      <c r="B13" s="24" t="s">
        <v>417</v>
      </c>
      <c r="C13" s="148">
        <v>192</v>
      </c>
      <c r="D13" s="25" t="s">
        <v>18</v>
      </c>
      <c r="E13" s="26"/>
      <c r="F13" s="27">
        <f>IF($D13="","",IF($D13="item",ROUND(1*$E13,2),ROUND($C13*$E13,2)))</f>
        <v>0</v>
      </c>
    </row>
    <row r="14" spans="1:6" s="28" customFormat="1" ht="11.5" x14ac:dyDescent="0.25">
      <c r="A14" s="23"/>
      <c r="B14" s="24" t="s">
        <v>418</v>
      </c>
      <c r="C14" s="148">
        <v>110</v>
      </c>
      <c r="D14" s="25" t="s">
        <v>18</v>
      </c>
      <c r="E14" s="26"/>
      <c r="F14" s="27">
        <f>IF($D14="","",IF($D14="item",ROUND(1*$E14,2),ROUND($C14*$E14,2)))</f>
        <v>0</v>
      </c>
    </row>
    <row r="15" spans="1:6" s="28" customFormat="1" ht="11.5" x14ac:dyDescent="0.25">
      <c r="A15" s="23"/>
      <c r="B15" s="24" t="s">
        <v>419</v>
      </c>
      <c r="C15" s="25">
        <v>54</v>
      </c>
      <c r="D15" s="25" t="s">
        <v>18</v>
      </c>
      <c r="E15" s="26"/>
      <c r="F15" s="27">
        <f>IF($D15="","",IF($D15="item",ROUND(1*$E15,2),ROUND($C15*$E15,2)))</f>
        <v>0</v>
      </c>
    </row>
    <row r="16" spans="1:6" s="28" customFormat="1" ht="11.5" x14ac:dyDescent="0.25">
      <c r="A16" s="23"/>
      <c r="B16" s="24" t="s">
        <v>395</v>
      </c>
      <c r="C16" s="25">
        <v>192</v>
      </c>
      <c r="D16" s="25" t="s">
        <v>13</v>
      </c>
      <c r="E16" s="26"/>
      <c r="F16" s="27">
        <f>IF($D16="","",IF($D16="item",ROUND(1*$E16,2),ROUND($C16*$E16,2)))</f>
        <v>0</v>
      </c>
    </row>
    <row r="17" spans="1:6" s="17" customFormat="1" ht="14" x14ac:dyDescent="0.3">
      <c r="A17" s="13"/>
      <c r="B17" s="14" t="s">
        <v>19</v>
      </c>
      <c r="C17" s="15"/>
      <c r="D17" s="15"/>
      <c r="E17" s="15"/>
      <c r="F17" s="16"/>
    </row>
    <row r="18" spans="1:6" s="22" customFormat="1" ht="12.5" x14ac:dyDescent="0.25">
      <c r="A18" s="18"/>
      <c r="B18" s="19" t="s">
        <v>20</v>
      </c>
      <c r="C18" s="20"/>
      <c r="D18" s="20"/>
      <c r="E18" s="20"/>
      <c r="F18" s="21"/>
    </row>
    <row r="19" spans="1:6" s="28" customFormat="1" ht="11.5" x14ac:dyDescent="0.25">
      <c r="A19" s="23" t="s">
        <v>21</v>
      </c>
      <c r="B19" s="24" t="s">
        <v>22</v>
      </c>
      <c r="C19" s="148">
        <v>62</v>
      </c>
      <c r="D19" s="25" t="s">
        <v>18</v>
      </c>
      <c r="E19" s="26"/>
      <c r="F19" s="27">
        <f>IF($D19="","",IF($D19="item",ROUND(1*$E19,2),ROUND($C19*$E19,2)))</f>
        <v>0</v>
      </c>
    </row>
    <row r="20" spans="1:6" s="28" customFormat="1" ht="11.5" x14ac:dyDescent="0.25">
      <c r="A20" s="23" t="s">
        <v>23</v>
      </c>
      <c r="B20" s="24" t="s">
        <v>24</v>
      </c>
      <c r="C20" s="25">
        <v>130</v>
      </c>
      <c r="D20" s="25" t="s">
        <v>25</v>
      </c>
      <c r="E20" s="26"/>
      <c r="F20" s="27">
        <f>IF($D20="","",IF($D20="item",ROUND(1*$E20,2),ROUND($C20*$E20,2)))</f>
        <v>0</v>
      </c>
    </row>
    <row r="21" spans="1:6" s="12" customFormat="1" ht="15" x14ac:dyDescent="0.3">
      <c r="A21" s="8"/>
      <c r="B21" s="9" t="s">
        <v>26</v>
      </c>
      <c r="C21" s="10"/>
      <c r="D21" s="10"/>
      <c r="E21" s="10"/>
      <c r="F21" s="11"/>
    </row>
    <row r="22" spans="1:6" s="17" customFormat="1" ht="14" x14ac:dyDescent="0.3">
      <c r="A22" s="13"/>
      <c r="B22" s="14" t="s">
        <v>100</v>
      </c>
      <c r="C22" s="15"/>
      <c r="D22" s="15"/>
      <c r="E22" s="15"/>
      <c r="F22" s="16"/>
    </row>
    <row r="23" spans="1:6" s="22" customFormat="1" ht="12.5" x14ac:dyDescent="0.25">
      <c r="A23" s="18"/>
      <c r="B23" s="19" t="s">
        <v>27</v>
      </c>
      <c r="C23" s="20"/>
      <c r="D23" s="20"/>
      <c r="E23" s="20"/>
      <c r="F23" s="21"/>
    </row>
    <row r="24" spans="1:6" s="28" customFormat="1" ht="11.5" x14ac:dyDescent="0.25">
      <c r="A24" s="23" t="s">
        <v>28</v>
      </c>
      <c r="B24" s="24" t="s">
        <v>29</v>
      </c>
      <c r="C24" s="150">
        <f>(1.8*1.8*0.1*16)+(1.8*1.5*0.1*2)+(2.4*2.4*0.1*8)</f>
        <v>10.332000000000001</v>
      </c>
      <c r="D24" s="25" t="s">
        <v>18</v>
      </c>
      <c r="E24" s="26"/>
      <c r="F24" s="27">
        <f>IF($D24="","",IF($D24="item",ROUND(1*$E24,2),ROUND($C24*$E24,2)))</f>
        <v>0</v>
      </c>
    </row>
    <row r="25" spans="1:6" s="22" customFormat="1" ht="12.5" x14ac:dyDescent="0.25">
      <c r="A25" s="18"/>
      <c r="B25" s="19" t="s">
        <v>30</v>
      </c>
      <c r="C25" s="20"/>
      <c r="D25" s="20"/>
      <c r="E25" s="20"/>
      <c r="F25" s="21"/>
    </row>
    <row r="26" spans="1:6" s="28" customFormat="1" ht="34.5" x14ac:dyDescent="0.25">
      <c r="A26" s="23" t="s">
        <v>31</v>
      </c>
      <c r="B26" s="24" t="s">
        <v>103</v>
      </c>
      <c r="C26" s="25">
        <v>12.8</v>
      </c>
      <c r="D26" s="25" t="s">
        <v>18</v>
      </c>
      <c r="E26" s="26"/>
      <c r="F26" s="27">
        <f>IF($D26="","",IF($D26="item",ROUND(1*$E26,2),ROUND($C26*$E26,2)))</f>
        <v>0</v>
      </c>
    </row>
    <row r="27" spans="1:6" s="17" customFormat="1" ht="14" x14ac:dyDescent="0.3">
      <c r="A27" s="13"/>
      <c r="B27" s="14" t="s">
        <v>101</v>
      </c>
      <c r="C27" s="15"/>
      <c r="D27" s="15"/>
      <c r="E27" s="15"/>
      <c r="F27" s="16"/>
    </row>
    <row r="28" spans="1:6" s="22" customFormat="1" ht="12.5" x14ac:dyDescent="0.25">
      <c r="A28" s="18"/>
      <c r="B28" s="19" t="s">
        <v>32</v>
      </c>
      <c r="C28" s="20"/>
      <c r="D28" s="20"/>
      <c r="E28" s="20"/>
      <c r="F28" s="21"/>
    </row>
    <row r="29" spans="1:6" s="28" customFormat="1" ht="34.5" x14ac:dyDescent="0.25">
      <c r="A29" s="23" t="s">
        <v>33</v>
      </c>
      <c r="B29" s="24" t="s">
        <v>104</v>
      </c>
      <c r="C29" s="150">
        <f>(1.8*1.8*0.5*16)+(1.8*1.5*0.5*2)+(2.4*2.4*0.5*8)</f>
        <v>51.66</v>
      </c>
      <c r="D29" s="25" t="s">
        <v>18</v>
      </c>
      <c r="E29" s="26"/>
      <c r="F29" s="27">
        <f>IF($D29="","",IF($D29="item",ROUND(1*$E29,2),ROUND($C29*$E29,2)))</f>
        <v>0</v>
      </c>
    </row>
    <row r="30" spans="1:6" s="22" customFormat="1" ht="12.5" x14ac:dyDescent="0.25">
      <c r="A30" s="18"/>
      <c r="B30" s="19" t="s">
        <v>34</v>
      </c>
      <c r="C30" s="151"/>
      <c r="D30" s="20"/>
      <c r="E30" s="26"/>
      <c r="F30" s="21"/>
    </row>
    <row r="31" spans="1:6" s="28" customFormat="1" ht="11.5" x14ac:dyDescent="0.25">
      <c r="A31" s="23" t="s">
        <v>35</v>
      </c>
      <c r="B31" s="24" t="s">
        <v>443</v>
      </c>
      <c r="C31" s="148">
        <v>32.4</v>
      </c>
      <c r="D31" s="25" t="s">
        <v>18</v>
      </c>
      <c r="E31" s="26"/>
      <c r="F31" s="27">
        <f>IF($D31="","",IF($D31="item",ROUND(1*$E31,2),ROUND($C31*$E31,2)))</f>
        <v>0</v>
      </c>
    </row>
    <row r="32" spans="1:6" s="28" customFormat="1" ht="11.5" x14ac:dyDescent="0.25">
      <c r="A32" s="23" t="s">
        <v>36</v>
      </c>
      <c r="B32" s="24" t="s">
        <v>444</v>
      </c>
      <c r="C32" s="148">
        <v>36</v>
      </c>
      <c r="D32" s="25" t="s">
        <v>18</v>
      </c>
      <c r="E32" s="26"/>
      <c r="F32" s="27">
        <f>IF($D32="","",IF($D32="item",ROUND(1*$E32,2),ROUND($C32*$E32,2)))</f>
        <v>0</v>
      </c>
    </row>
    <row r="33" spans="1:6" s="28" customFormat="1" ht="11.5" x14ac:dyDescent="0.25">
      <c r="A33" s="23" t="s">
        <v>37</v>
      </c>
      <c r="B33" s="24" t="s">
        <v>445</v>
      </c>
      <c r="C33" s="148">
        <v>6</v>
      </c>
      <c r="D33" s="25" t="s">
        <v>18</v>
      </c>
      <c r="E33" s="26"/>
      <c r="F33" s="27">
        <f>IF($D33="","",IF($D33="item",ROUND(1*$E33,2),ROUND($C33*$E33,2)))</f>
        <v>0</v>
      </c>
    </row>
    <row r="34" spans="1:6" x14ac:dyDescent="0.35">
      <c r="A34" s="29"/>
      <c r="B34" s="30" t="s">
        <v>38</v>
      </c>
      <c r="C34" s="31"/>
      <c r="D34" s="31"/>
      <c r="E34" s="32"/>
      <c r="F34" s="33">
        <f>SUM(F5:F33)</f>
        <v>0</v>
      </c>
    </row>
    <row r="35" spans="1:6" x14ac:dyDescent="0.35">
      <c r="A35" s="34"/>
      <c r="B35" s="35">
        <v>45658</v>
      </c>
      <c r="C35"/>
      <c r="D35"/>
      <c r="E35"/>
      <c r="F35"/>
    </row>
    <row r="36" spans="1:6" x14ac:dyDescent="0.35">
      <c r="A36" s="164" t="s">
        <v>0</v>
      </c>
      <c r="B36" s="164" t="s">
        <v>1</v>
      </c>
      <c r="C36" s="164" t="s">
        <v>2</v>
      </c>
      <c r="D36" s="164" t="s">
        <v>3</v>
      </c>
      <c r="E36" s="4" t="s">
        <v>4</v>
      </c>
      <c r="F36" s="5" t="s">
        <v>5</v>
      </c>
    </row>
    <row r="37" spans="1:6" x14ac:dyDescent="0.35">
      <c r="A37" s="165"/>
      <c r="B37" s="165"/>
      <c r="C37" s="165"/>
      <c r="D37" s="165"/>
      <c r="E37" s="6" t="s">
        <v>6</v>
      </c>
      <c r="F37" s="7" t="s">
        <v>6</v>
      </c>
    </row>
    <row r="38" spans="1:6" x14ac:dyDescent="0.35">
      <c r="B38" s="19" t="s">
        <v>108</v>
      </c>
    </row>
    <row r="39" spans="1:6" s="22" customFormat="1" ht="12.5" x14ac:dyDescent="0.25">
      <c r="A39" s="18"/>
      <c r="B39" s="19" t="s">
        <v>39</v>
      </c>
      <c r="C39" s="20"/>
      <c r="D39" s="20"/>
      <c r="E39" s="20"/>
      <c r="F39" s="21"/>
    </row>
    <row r="40" spans="1:6" s="28" customFormat="1" ht="11.5" x14ac:dyDescent="0.25">
      <c r="A40" s="23" t="s">
        <v>40</v>
      </c>
      <c r="B40" s="24" t="s">
        <v>437</v>
      </c>
      <c r="C40" s="148">
        <v>9.0719999999999992</v>
      </c>
      <c r="D40" s="25" t="s">
        <v>18</v>
      </c>
      <c r="E40" s="26"/>
      <c r="F40" s="27">
        <f>IF($D40="","",IF($D40="item",ROUND(1*$E40,2),ROUND($C40*$E40,2)))</f>
        <v>0</v>
      </c>
    </row>
    <row r="41" spans="1:6" s="28" customFormat="1" ht="11.5" x14ac:dyDescent="0.25">
      <c r="A41" s="23" t="s">
        <v>41</v>
      </c>
      <c r="B41" s="24" t="s">
        <v>438</v>
      </c>
      <c r="C41" s="148">
        <v>2.7</v>
      </c>
      <c r="D41" s="25" t="s">
        <v>18</v>
      </c>
      <c r="E41" s="26"/>
      <c r="F41" s="27">
        <f>IF($D41="","",IF($D41="item",ROUND(1*$E41,2),ROUND($C41*$E41,2)))</f>
        <v>0</v>
      </c>
    </row>
    <row r="42" spans="1:6" s="28" customFormat="1" ht="16.5" customHeight="1" x14ac:dyDescent="0.25">
      <c r="A42" s="23" t="s">
        <v>42</v>
      </c>
      <c r="B42" s="24" t="s">
        <v>439</v>
      </c>
      <c r="C42" s="148">
        <v>2</v>
      </c>
      <c r="D42" s="25" t="s">
        <v>18</v>
      </c>
      <c r="E42" s="26"/>
      <c r="F42" s="27">
        <f>IF($D42="","",IF($D42="item",ROUND(1*$E42,2),ROUND($C42*$E42,2)))</f>
        <v>0</v>
      </c>
    </row>
    <row r="43" spans="1:6" s="22" customFormat="1" ht="12.5" x14ac:dyDescent="0.25">
      <c r="A43" s="18"/>
      <c r="B43" s="19" t="s">
        <v>43</v>
      </c>
      <c r="C43" s="151"/>
      <c r="D43" s="20"/>
      <c r="E43" s="20"/>
      <c r="F43" s="21"/>
    </row>
    <row r="44" spans="1:6" s="28" customFormat="1" ht="34.5" x14ac:dyDescent="0.25">
      <c r="A44" s="23" t="s">
        <v>44</v>
      </c>
      <c r="B44" s="24" t="s">
        <v>440</v>
      </c>
      <c r="C44" s="148">
        <v>105</v>
      </c>
      <c r="D44" s="25" t="s">
        <v>18</v>
      </c>
      <c r="E44" s="26"/>
      <c r="F44" s="27">
        <f>IF($D44="","",IF($D44="item",ROUND(1*$E44,2),ROUND($C44*$E44,2)))</f>
        <v>0</v>
      </c>
    </row>
    <row r="45" spans="1:6" s="28" customFormat="1" ht="11.5" x14ac:dyDescent="0.25">
      <c r="A45" s="23" t="s">
        <v>45</v>
      </c>
      <c r="B45" s="24" t="s">
        <v>441</v>
      </c>
      <c r="C45" s="148">
        <v>105</v>
      </c>
      <c r="D45" s="25" t="s">
        <v>18</v>
      </c>
      <c r="E45" s="26"/>
      <c r="F45" s="27">
        <f>IF($D45="","",IF($D45="item",ROUND(1*$E45,2),ROUND($C45*$E45,2)))</f>
        <v>0</v>
      </c>
    </row>
    <row r="46" spans="1:6" s="28" customFormat="1" ht="11.5" x14ac:dyDescent="0.25">
      <c r="A46" s="23" t="s">
        <v>46</v>
      </c>
      <c r="B46" s="24" t="s">
        <v>442</v>
      </c>
      <c r="C46" s="148">
        <v>26</v>
      </c>
      <c r="D46" s="25" t="s">
        <v>18</v>
      </c>
      <c r="E46" s="26"/>
      <c r="F46" s="27">
        <f>IF($D46="","",IF($D46="item",ROUND(1*$E46,2),ROUND($C46*$E46,2)))</f>
        <v>0</v>
      </c>
    </row>
    <row r="47" spans="1:6" s="28" customFormat="1" ht="11.5" x14ac:dyDescent="0.25">
      <c r="A47" s="23"/>
      <c r="B47" s="24"/>
      <c r="C47" s="148"/>
      <c r="D47" s="25"/>
      <c r="E47" s="26"/>
      <c r="F47" s="27"/>
    </row>
    <row r="48" spans="1:6" s="12" customFormat="1" ht="15" x14ac:dyDescent="0.3">
      <c r="A48" s="8"/>
      <c r="B48" s="9" t="s">
        <v>47</v>
      </c>
      <c r="C48" s="10"/>
      <c r="D48" s="10"/>
      <c r="E48" s="10"/>
      <c r="F48" s="11"/>
    </row>
    <row r="49" spans="1:6" s="17" customFormat="1" ht="14" x14ac:dyDescent="0.3">
      <c r="A49" s="13"/>
      <c r="B49" s="14" t="s">
        <v>48</v>
      </c>
      <c r="C49" s="15"/>
      <c r="D49" s="15"/>
      <c r="E49" s="15"/>
      <c r="F49" s="16"/>
    </row>
    <row r="50" spans="1:6" s="22" customFormat="1" ht="12.5" x14ac:dyDescent="0.25">
      <c r="A50" s="18" t="s">
        <v>49</v>
      </c>
      <c r="B50" s="19" t="s">
        <v>50</v>
      </c>
      <c r="C50" s="20"/>
      <c r="D50" s="20"/>
      <c r="E50" s="20"/>
      <c r="F50" s="37" t="str">
        <f>IF($D50="","",IF($D50="item",ROUND(1*$E50,2),ROUND($C50*$E50,2)))</f>
        <v/>
      </c>
    </row>
    <row r="51" spans="1:6" s="28" customFormat="1" ht="11.5" x14ac:dyDescent="0.25">
      <c r="A51" s="23" t="s">
        <v>51</v>
      </c>
      <c r="B51" s="24" t="s">
        <v>52</v>
      </c>
      <c r="C51" s="25">
        <v>25</v>
      </c>
      <c r="D51" s="25" t="s">
        <v>18</v>
      </c>
      <c r="E51" s="26"/>
      <c r="F51" s="27">
        <f>IF($D51="","",IF($D51="item",ROUND(1*$E51,2),ROUND($C51*$E51,2)))</f>
        <v>0</v>
      </c>
    </row>
    <row r="53" spans="1:6" x14ac:dyDescent="0.35">
      <c r="A53" s="29"/>
      <c r="B53" s="30" t="s">
        <v>38</v>
      </c>
      <c r="C53" s="31"/>
      <c r="D53" s="31"/>
      <c r="E53" s="32"/>
      <c r="F53" s="33">
        <f>SUM(F39:F52)</f>
        <v>0</v>
      </c>
    </row>
    <row r="54" spans="1:6" x14ac:dyDescent="0.35">
      <c r="A54" s="34"/>
      <c r="B54" s="35"/>
      <c r="C54"/>
      <c r="D54"/>
      <c r="E54"/>
      <c r="F54"/>
    </row>
    <row r="55" spans="1:6" x14ac:dyDescent="0.35">
      <c r="A55" s="34"/>
      <c r="C55"/>
      <c r="D55"/>
      <c r="E55"/>
      <c r="F55"/>
    </row>
    <row r="56" spans="1:6" x14ac:dyDescent="0.35">
      <c r="A56" s="164" t="s">
        <v>0</v>
      </c>
      <c r="B56" s="164" t="s">
        <v>1</v>
      </c>
      <c r="C56" s="164" t="s">
        <v>2</v>
      </c>
      <c r="D56" s="164" t="s">
        <v>3</v>
      </c>
      <c r="E56" s="4" t="s">
        <v>4</v>
      </c>
      <c r="F56" s="5" t="s">
        <v>5</v>
      </c>
    </row>
    <row r="57" spans="1:6" x14ac:dyDescent="0.35">
      <c r="A57" s="165"/>
      <c r="B57" s="165"/>
      <c r="C57" s="165"/>
      <c r="D57" s="165"/>
      <c r="E57" s="6" t="s">
        <v>6</v>
      </c>
      <c r="F57" s="7" t="s">
        <v>6</v>
      </c>
    </row>
    <row r="59" spans="1:6" ht="15.5" x14ac:dyDescent="0.35">
      <c r="A59" s="8"/>
      <c r="B59" s="9" t="s">
        <v>47</v>
      </c>
      <c r="C59" s="10"/>
      <c r="D59" s="10"/>
      <c r="E59" s="10"/>
      <c r="F59" s="11"/>
    </row>
    <row r="60" spans="1:6" ht="41" x14ac:dyDescent="0.35">
      <c r="A60" s="13"/>
      <c r="B60" s="14" t="s">
        <v>56</v>
      </c>
      <c r="C60" s="15"/>
      <c r="D60" s="15"/>
      <c r="E60" s="15"/>
      <c r="F60" s="16"/>
    </row>
    <row r="61" spans="1:6" x14ac:dyDescent="0.35">
      <c r="A61" s="18"/>
      <c r="B61" s="19" t="s">
        <v>57</v>
      </c>
      <c r="C61" s="20"/>
      <c r="D61" s="20"/>
      <c r="E61" s="20"/>
      <c r="F61" s="21"/>
    </row>
    <row r="62" spans="1:6" x14ac:dyDescent="0.35">
      <c r="A62" s="23" t="s">
        <v>58</v>
      </c>
      <c r="B62" s="24" t="s">
        <v>102</v>
      </c>
      <c r="C62" s="25">
        <v>200</v>
      </c>
      <c r="D62" s="25" t="s">
        <v>13</v>
      </c>
      <c r="E62" s="26"/>
      <c r="F62" s="27">
        <f>IF($D62="","",IF($D62="item",ROUND(1*$E62,2),ROUND($C62*$E62,2)))</f>
        <v>0</v>
      </c>
    </row>
    <row r="63" spans="1:6" x14ac:dyDescent="0.35">
      <c r="A63" s="23"/>
      <c r="B63" s="24"/>
      <c r="C63" s="25"/>
      <c r="D63" s="25"/>
      <c r="E63" s="26"/>
      <c r="F63" s="27"/>
    </row>
    <row r="64" spans="1:6" ht="15.5" x14ac:dyDescent="0.35">
      <c r="A64" s="8"/>
      <c r="B64" s="9" t="s">
        <v>59</v>
      </c>
      <c r="C64" s="10"/>
      <c r="D64" s="10"/>
      <c r="E64" s="10"/>
      <c r="F64" s="11"/>
    </row>
    <row r="65" spans="1:6" x14ac:dyDescent="0.35">
      <c r="A65" s="13"/>
      <c r="B65" s="14" t="s">
        <v>60</v>
      </c>
      <c r="C65" s="15"/>
      <c r="D65" s="15"/>
      <c r="E65" s="15"/>
      <c r="F65" s="16"/>
    </row>
    <row r="66" spans="1:6" x14ac:dyDescent="0.35">
      <c r="A66" s="18"/>
      <c r="B66" s="19" t="s">
        <v>61</v>
      </c>
      <c r="C66" s="20"/>
      <c r="D66" s="20"/>
      <c r="E66" s="20"/>
      <c r="F66" s="21"/>
    </row>
    <row r="67" spans="1:6" ht="46" x14ac:dyDescent="0.35">
      <c r="A67" s="23" t="s">
        <v>62</v>
      </c>
      <c r="B67" s="24" t="s">
        <v>63</v>
      </c>
      <c r="C67" s="25">
        <v>1100</v>
      </c>
      <c r="D67" s="25" t="s">
        <v>13</v>
      </c>
      <c r="E67" s="26"/>
      <c r="F67" s="27">
        <f>IF($D67="","",IF($D67="item",ROUND(1*$E67,2),ROUND($C67*$E67,2)))</f>
        <v>0</v>
      </c>
    </row>
    <row r="68" spans="1:6" ht="15.5" x14ac:dyDescent="0.35">
      <c r="A68" s="8"/>
      <c r="B68" s="9" t="s">
        <v>64</v>
      </c>
      <c r="C68" s="10"/>
      <c r="D68" s="10"/>
      <c r="E68" s="10"/>
      <c r="F68" s="11"/>
    </row>
    <row r="69" spans="1:6" x14ac:dyDescent="0.35">
      <c r="A69" s="23" t="s">
        <v>65</v>
      </c>
      <c r="B69" s="24" t="s">
        <v>66</v>
      </c>
      <c r="C69" s="25">
        <v>25</v>
      </c>
      <c r="D69" s="25" t="s">
        <v>13</v>
      </c>
      <c r="E69" s="26"/>
      <c r="F69" s="27">
        <f>IF($D69="","",IF($D69="item",ROUND(1*$E69,2),ROUND($C69*$E69,2)))</f>
        <v>0</v>
      </c>
    </row>
    <row r="70" spans="1:6" ht="15.5" x14ac:dyDescent="0.35">
      <c r="A70" s="8"/>
      <c r="B70" s="9" t="s">
        <v>67</v>
      </c>
      <c r="C70" s="10"/>
      <c r="D70" s="10"/>
      <c r="E70" s="10"/>
      <c r="F70" s="11"/>
    </row>
    <row r="71" spans="1:6" x14ac:dyDescent="0.35">
      <c r="A71" s="13"/>
      <c r="B71" s="14" t="s">
        <v>68</v>
      </c>
      <c r="C71" s="15"/>
      <c r="D71" s="15"/>
      <c r="E71" s="15"/>
      <c r="F71" s="16"/>
    </row>
    <row r="72" spans="1:6" x14ac:dyDescent="0.35">
      <c r="A72" s="13"/>
      <c r="B72" s="48" t="s">
        <v>69</v>
      </c>
      <c r="C72" s="15"/>
      <c r="D72" s="15"/>
      <c r="E72" s="15"/>
      <c r="F72" s="16"/>
    </row>
    <row r="73" spans="1:6" x14ac:dyDescent="0.35">
      <c r="A73" s="18"/>
      <c r="B73" s="19" t="s">
        <v>71</v>
      </c>
      <c r="C73" s="20"/>
      <c r="D73" s="20"/>
      <c r="E73" s="20"/>
      <c r="F73" s="21"/>
    </row>
    <row r="74" spans="1:6" x14ac:dyDescent="0.35">
      <c r="A74" s="23" t="s">
        <v>72</v>
      </c>
      <c r="B74" s="24" t="s">
        <v>73</v>
      </c>
      <c r="C74" s="25"/>
      <c r="D74" s="25"/>
      <c r="E74" s="26"/>
      <c r="F74" s="27"/>
    </row>
    <row r="75" spans="1:6" x14ac:dyDescent="0.35">
      <c r="A75" s="23"/>
      <c r="B75" s="147" t="s">
        <v>420</v>
      </c>
      <c r="C75" s="149">
        <v>6</v>
      </c>
      <c r="D75" s="25" t="s">
        <v>396</v>
      </c>
      <c r="E75" s="26"/>
      <c r="F75" s="27">
        <f t="shared" ref="F75:F85" si="0">IF($D75="","",IF($D75="item",ROUND(1*$E75,2),ROUND($C75*$E75,2)))</f>
        <v>0</v>
      </c>
    </row>
    <row r="76" spans="1:6" x14ac:dyDescent="0.35">
      <c r="A76" s="23"/>
      <c r="B76" s="147" t="s">
        <v>421</v>
      </c>
      <c r="C76" s="149">
        <v>5</v>
      </c>
      <c r="D76" s="25" t="s">
        <v>396</v>
      </c>
      <c r="E76" s="26"/>
      <c r="F76" s="27">
        <f t="shared" si="0"/>
        <v>0</v>
      </c>
    </row>
    <row r="77" spans="1:6" x14ac:dyDescent="0.35">
      <c r="A77" s="23"/>
      <c r="B77" s="147" t="s">
        <v>422</v>
      </c>
      <c r="C77" s="149">
        <v>1</v>
      </c>
      <c r="D77" s="25" t="s">
        <v>396</v>
      </c>
      <c r="E77" s="26"/>
      <c r="F77" s="27">
        <f t="shared" si="0"/>
        <v>0</v>
      </c>
    </row>
    <row r="78" spans="1:6" x14ac:dyDescent="0.35">
      <c r="A78" s="23"/>
      <c r="B78" s="147" t="s">
        <v>423</v>
      </c>
      <c r="C78" s="149">
        <v>2</v>
      </c>
      <c r="D78" s="25" t="s">
        <v>396</v>
      </c>
      <c r="E78" s="26"/>
      <c r="F78" s="27">
        <f t="shared" si="0"/>
        <v>0</v>
      </c>
    </row>
    <row r="79" spans="1:6" x14ac:dyDescent="0.35">
      <c r="A79" s="23"/>
      <c r="B79" s="147" t="s">
        <v>424</v>
      </c>
      <c r="C79" s="149">
        <v>4</v>
      </c>
      <c r="D79" s="25" t="s">
        <v>396</v>
      </c>
      <c r="E79" s="26"/>
      <c r="F79" s="27">
        <f t="shared" si="0"/>
        <v>0</v>
      </c>
    </row>
    <row r="80" spans="1:6" x14ac:dyDescent="0.35">
      <c r="A80" s="23"/>
      <c r="B80" s="147" t="s">
        <v>430</v>
      </c>
      <c r="C80" s="149">
        <v>3</v>
      </c>
      <c r="D80" s="25" t="s">
        <v>396</v>
      </c>
      <c r="E80" s="26"/>
      <c r="F80" s="27">
        <f t="shared" si="0"/>
        <v>0</v>
      </c>
    </row>
    <row r="81" spans="1:6" x14ac:dyDescent="0.35">
      <c r="A81" s="23"/>
      <c r="B81" s="147" t="s">
        <v>429</v>
      </c>
      <c r="C81" s="149">
        <v>2</v>
      </c>
      <c r="D81" s="25" t="s">
        <v>396</v>
      </c>
      <c r="E81" s="26"/>
      <c r="F81" s="27">
        <f t="shared" si="0"/>
        <v>0</v>
      </c>
    </row>
    <row r="82" spans="1:6" x14ac:dyDescent="0.35">
      <c r="A82" s="23"/>
      <c r="B82" s="147" t="s">
        <v>428</v>
      </c>
      <c r="C82" s="149">
        <v>6</v>
      </c>
      <c r="D82" s="25" t="s">
        <v>396</v>
      </c>
      <c r="E82" s="26"/>
      <c r="F82" s="27">
        <f t="shared" si="0"/>
        <v>0</v>
      </c>
    </row>
    <row r="83" spans="1:6" x14ac:dyDescent="0.35">
      <c r="A83" s="23"/>
      <c r="B83" s="147" t="s">
        <v>427</v>
      </c>
      <c r="C83" s="149">
        <v>1</v>
      </c>
      <c r="D83" s="25" t="s">
        <v>396</v>
      </c>
      <c r="E83" s="26"/>
      <c r="F83" s="27">
        <f t="shared" si="0"/>
        <v>0</v>
      </c>
    </row>
    <row r="84" spans="1:6" x14ac:dyDescent="0.35">
      <c r="A84" s="23"/>
      <c r="B84" s="147" t="s">
        <v>426</v>
      </c>
      <c r="C84" s="149">
        <v>1</v>
      </c>
      <c r="D84" s="25" t="s">
        <v>396</v>
      </c>
      <c r="E84" s="26"/>
      <c r="F84" s="27">
        <f t="shared" si="0"/>
        <v>0</v>
      </c>
    </row>
    <row r="85" spans="1:6" x14ac:dyDescent="0.35">
      <c r="A85" s="23"/>
      <c r="B85" s="147" t="s">
        <v>425</v>
      </c>
      <c r="C85" s="149">
        <v>2</v>
      </c>
      <c r="D85" s="25" t="s">
        <v>396</v>
      </c>
      <c r="E85" s="26"/>
      <c r="F85" s="27">
        <f t="shared" si="0"/>
        <v>0</v>
      </c>
    </row>
    <row r="86" spans="1:6" x14ac:dyDescent="0.35">
      <c r="A86" s="23"/>
      <c r="B86" s="147"/>
      <c r="C86" s="148"/>
      <c r="D86" s="25"/>
      <c r="E86" s="26"/>
      <c r="F86" s="27"/>
    </row>
    <row r="87" spans="1:6" s="156" customFormat="1" x14ac:dyDescent="0.35">
      <c r="A87" s="152"/>
      <c r="B87" s="155" t="s">
        <v>448</v>
      </c>
      <c r="C87" s="148"/>
      <c r="D87" s="148"/>
      <c r="E87" s="149"/>
      <c r="F87" s="153"/>
    </row>
    <row r="88" spans="1:6" x14ac:dyDescent="0.35">
      <c r="A88" s="23"/>
      <c r="B88" s="147" t="s">
        <v>431</v>
      </c>
      <c r="C88" s="149">
        <v>1</v>
      </c>
      <c r="D88" s="25" t="s">
        <v>279</v>
      </c>
      <c r="E88" s="26"/>
      <c r="F88" s="27">
        <f t="shared" ref="F88:F93" si="1">IF($D88="","",IF($D88="item",ROUND(1*$E88,2),ROUND($C88*$E88,2)))</f>
        <v>0</v>
      </c>
    </row>
    <row r="89" spans="1:6" x14ac:dyDescent="0.35">
      <c r="A89" s="23"/>
      <c r="B89" s="147" t="s">
        <v>432</v>
      </c>
      <c r="C89" s="149">
        <v>8</v>
      </c>
      <c r="D89" s="25" t="s">
        <v>279</v>
      </c>
      <c r="E89" s="26"/>
      <c r="F89" s="27">
        <f t="shared" si="1"/>
        <v>0</v>
      </c>
    </row>
    <row r="90" spans="1:6" x14ac:dyDescent="0.35">
      <c r="A90" s="23"/>
      <c r="B90" s="147" t="s">
        <v>433</v>
      </c>
      <c r="C90" s="149">
        <v>11</v>
      </c>
      <c r="D90" s="25" t="s">
        <v>279</v>
      </c>
      <c r="E90" s="26"/>
      <c r="F90" s="27">
        <f t="shared" si="1"/>
        <v>0</v>
      </c>
    </row>
    <row r="91" spans="1:6" x14ac:dyDescent="0.35">
      <c r="A91" s="23"/>
      <c r="B91" s="147" t="s">
        <v>434</v>
      </c>
      <c r="C91" s="149">
        <v>1</v>
      </c>
      <c r="D91" s="25" t="s">
        <v>396</v>
      </c>
      <c r="E91" s="26"/>
      <c r="F91" s="27">
        <f t="shared" si="1"/>
        <v>0</v>
      </c>
    </row>
    <row r="92" spans="1:6" x14ac:dyDescent="0.35">
      <c r="A92" s="23"/>
      <c r="B92" s="147" t="s">
        <v>435</v>
      </c>
      <c r="C92" s="149">
        <v>1</v>
      </c>
      <c r="D92" s="25" t="s">
        <v>396</v>
      </c>
      <c r="E92" s="26"/>
      <c r="F92" s="27"/>
    </row>
    <row r="93" spans="1:6" x14ac:dyDescent="0.35">
      <c r="A93" s="23"/>
      <c r="B93" s="147" t="s">
        <v>436</v>
      </c>
      <c r="C93" s="149">
        <v>2</v>
      </c>
      <c r="D93" s="25" t="s">
        <v>279</v>
      </c>
      <c r="E93" s="26"/>
      <c r="F93" s="27">
        <f t="shared" si="1"/>
        <v>0</v>
      </c>
    </row>
    <row r="94" spans="1:6" x14ac:dyDescent="0.35">
      <c r="A94" s="23"/>
      <c r="B94" s="147"/>
      <c r="C94" s="149"/>
      <c r="D94" s="25"/>
      <c r="E94" s="26"/>
      <c r="F94" s="27"/>
    </row>
    <row r="95" spans="1:6" x14ac:dyDescent="0.35">
      <c r="A95" s="13"/>
      <c r="B95" s="14" t="s">
        <v>74</v>
      </c>
      <c r="C95" s="15"/>
      <c r="D95" s="15"/>
      <c r="E95" s="15"/>
      <c r="F95" s="16"/>
    </row>
    <row r="96" spans="1:6" x14ac:dyDescent="0.35">
      <c r="A96" s="18"/>
      <c r="B96" s="19" t="s">
        <v>75</v>
      </c>
      <c r="C96" s="20"/>
      <c r="D96" s="20"/>
      <c r="E96" s="20"/>
      <c r="F96" s="21"/>
    </row>
    <row r="97" spans="1:6" ht="57.5" x14ac:dyDescent="0.35">
      <c r="A97" s="23" t="s">
        <v>76</v>
      </c>
      <c r="B97" s="55" t="s">
        <v>77</v>
      </c>
      <c r="C97" s="25">
        <v>1460</v>
      </c>
      <c r="D97" s="25" t="s">
        <v>13</v>
      </c>
      <c r="E97" s="26"/>
      <c r="F97" s="27">
        <f>IF($D97="","",IF($D97="item",ROUND(1*$E97,2),ROUND($C97*$E97,2)))</f>
        <v>0</v>
      </c>
    </row>
    <row r="98" spans="1:6" ht="58.5" x14ac:dyDescent="0.35">
      <c r="A98" s="18"/>
      <c r="B98" s="19" t="s">
        <v>78</v>
      </c>
      <c r="C98" s="20"/>
      <c r="D98" s="20"/>
      <c r="E98" s="20"/>
      <c r="F98" s="21"/>
    </row>
    <row r="99" spans="1:6" x14ac:dyDescent="0.35">
      <c r="A99" s="23" t="s">
        <v>79</v>
      </c>
      <c r="B99" s="24" t="s">
        <v>105</v>
      </c>
      <c r="C99" s="25">
        <v>145</v>
      </c>
      <c r="D99" s="25" t="s">
        <v>13</v>
      </c>
      <c r="E99" s="26"/>
      <c r="F99" s="27">
        <f>IF($D99="","",IF($D99="item",ROUND(1*$E99,2),ROUND($C99*$E99,2)))</f>
        <v>0</v>
      </c>
    </row>
    <row r="100" spans="1:6" x14ac:dyDescent="0.35">
      <c r="A100" s="23" t="s">
        <v>79</v>
      </c>
      <c r="B100" s="24" t="s">
        <v>106</v>
      </c>
      <c r="C100" s="25">
        <v>13</v>
      </c>
      <c r="D100" s="25" t="s">
        <v>13</v>
      </c>
      <c r="E100" s="26"/>
      <c r="F100" s="27">
        <f>IF($D100="","",IF($D100="item",ROUND(1*$E100,2),ROUND($C100*$E100,2)))</f>
        <v>0</v>
      </c>
    </row>
    <row r="101" spans="1:6" x14ac:dyDescent="0.35">
      <c r="A101" s="23" t="s">
        <v>80</v>
      </c>
      <c r="B101" s="24" t="s">
        <v>81</v>
      </c>
      <c r="C101" s="25">
        <v>120</v>
      </c>
      <c r="D101" s="25" t="s">
        <v>13</v>
      </c>
      <c r="E101" s="26"/>
      <c r="F101" s="27">
        <f>IF($D101="","",IF($D101="item",ROUND(1*$E101,2),ROUND($C101*$E101,2)))</f>
        <v>0</v>
      </c>
    </row>
    <row r="103" spans="1:6" x14ac:dyDescent="0.35">
      <c r="A103" s="29"/>
      <c r="B103" s="30" t="s">
        <v>38</v>
      </c>
      <c r="C103" s="31"/>
      <c r="D103" s="31"/>
      <c r="E103" s="32"/>
      <c r="F103" s="33">
        <f>SUM(F59:F102)</f>
        <v>0</v>
      </c>
    </row>
    <row r="104" spans="1:6" x14ac:dyDescent="0.35">
      <c r="A104" s="38"/>
      <c r="B104" s="39"/>
      <c r="C104" s="40"/>
      <c r="D104" s="40"/>
      <c r="E104" s="40"/>
      <c r="F104" s="5"/>
    </row>
    <row r="105" spans="1:6" x14ac:dyDescent="0.35">
      <c r="A105" s="41"/>
      <c r="B105" s="42"/>
      <c r="C105" s="43"/>
      <c r="D105" s="43"/>
      <c r="E105" s="43"/>
      <c r="F105" s="44"/>
    </row>
    <row r="106" spans="1:6" x14ac:dyDescent="0.35">
      <c r="B106" s="45" t="s">
        <v>53</v>
      </c>
    </row>
    <row r="107" spans="1:6" x14ac:dyDescent="0.35">
      <c r="B107" s="46" t="s">
        <v>54</v>
      </c>
      <c r="F107" s="47"/>
    </row>
    <row r="108" spans="1:6" x14ac:dyDescent="0.35">
      <c r="A108" s="29"/>
      <c r="B108" s="30" t="s">
        <v>55</v>
      </c>
      <c r="C108" s="31"/>
      <c r="D108" s="31"/>
      <c r="E108" s="31"/>
      <c r="F108" s="33"/>
    </row>
    <row r="110" spans="1:6" x14ac:dyDescent="0.35">
      <c r="B110" s="30" t="s">
        <v>107</v>
      </c>
    </row>
    <row r="111" spans="1:6" x14ac:dyDescent="0.35">
      <c r="B111" s="57" t="s">
        <v>7</v>
      </c>
      <c r="F111" s="47">
        <f>F34</f>
        <v>0</v>
      </c>
    </row>
    <row r="112" spans="1:6" x14ac:dyDescent="0.35">
      <c r="B112" s="57" t="s">
        <v>108</v>
      </c>
      <c r="F112" s="47">
        <f>F53</f>
        <v>0</v>
      </c>
    </row>
    <row r="113" spans="1:6" x14ac:dyDescent="0.35">
      <c r="B113" s="57" t="s">
        <v>109</v>
      </c>
      <c r="F113" s="47">
        <f>F103</f>
        <v>0</v>
      </c>
    </row>
    <row r="114" spans="1:6" x14ac:dyDescent="0.35">
      <c r="A114" s="29"/>
      <c r="B114" s="30" t="s">
        <v>38</v>
      </c>
      <c r="C114" s="31"/>
      <c r="D114" s="31"/>
      <c r="E114" s="31"/>
      <c r="F114" s="33">
        <f>SUM(F111:F113)</f>
        <v>0</v>
      </c>
    </row>
    <row r="117" spans="1:6" x14ac:dyDescent="0.35">
      <c r="B117" s="25"/>
      <c r="C117" s="25"/>
      <c r="D117" s="25"/>
      <c r="E117" s="25"/>
      <c r="F117" s="25"/>
    </row>
    <row r="118" spans="1:6" x14ac:dyDescent="0.35">
      <c r="B118" s="25"/>
      <c r="C118" s="25"/>
      <c r="D118" s="25"/>
      <c r="E118" s="25"/>
      <c r="F118" s="25"/>
    </row>
    <row r="119" spans="1:6" x14ac:dyDescent="0.35">
      <c r="B119" s="25"/>
      <c r="C119" s="25"/>
      <c r="D119" s="25"/>
      <c r="E119" s="25"/>
      <c r="F119" s="25"/>
    </row>
    <row r="120" spans="1:6" x14ac:dyDescent="0.35">
      <c r="B120" s="25"/>
      <c r="C120" s="25"/>
      <c r="D120" s="25"/>
      <c r="E120" s="25"/>
      <c r="F120" s="25"/>
    </row>
    <row r="121" spans="1:6" x14ac:dyDescent="0.35">
      <c r="B121" s="25"/>
      <c r="C121" s="25"/>
      <c r="D121" s="25"/>
      <c r="E121" s="25"/>
      <c r="F121" s="25"/>
    </row>
    <row r="122" spans="1:6" x14ac:dyDescent="0.35">
      <c r="B122" s="25"/>
      <c r="C122" s="25"/>
      <c r="D122" s="25"/>
      <c r="E122" s="25"/>
      <c r="F122" s="25"/>
    </row>
    <row r="123" spans="1:6" x14ac:dyDescent="0.35">
      <c r="B123" s="25"/>
      <c r="C123" s="25"/>
      <c r="D123" s="25"/>
      <c r="E123" s="25"/>
      <c r="F123" s="25"/>
    </row>
    <row r="124" spans="1:6" x14ac:dyDescent="0.35">
      <c r="B124" s="25"/>
      <c r="C124" s="25"/>
      <c r="D124" s="25"/>
      <c r="E124" s="25"/>
      <c r="F124" s="25"/>
    </row>
    <row r="125" spans="1:6" x14ac:dyDescent="0.35">
      <c r="B125" s="25"/>
      <c r="C125" s="25"/>
      <c r="D125" s="25"/>
      <c r="E125" s="25"/>
      <c r="F125" s="25"/>
    </row>
    <row r="126" spans="1:6" x14ac:dyDescent="0.35">
      <c r="B126" s="25"/>
      <c r="C126" s="25"/>
      <c r="D126" s="25"/>
      <c r="E126" s="25"/>
      <c r="F126" s="25"/>
    </row>
    <row r="127" spans="1:6" x14ac:dyDescent="0.35">
      <c r="B127" s="25"/>
      <c r="C127" s="25"/>
      <c r="D127" s="25"/>
      <c r="E127" s="25"/>
      <c r="F127" s="25"/>
    </row>
    <row r="128" spans="1:6" x14ac:dyDescent="0.35">
      <c r="B128" s="25"/>
      <c r="C128" s="25"/>
      <c r="D128" s="25"/>
      <c r="E128" s="25"/>
      <c r="F128" s="25"/>
    </row>
    <row r="129" spans="2:6" x14ac:dyDescent="0.35">
      <c r="B129" s="139"/>
      <c r="C129" s="25"/>
      <c r="D129" s="26"/>
      <c r="E129" s="25"/>
      <c r="F129" s="25"/>
    </row>
    <row r="130" spans="2:6" x14ac:dyDescent="0.35">
      <c r="B130" s="139"/>
      <c r="C130" s="25"/>
      <c r="D130" s="26"/>
    </row>
    <row r="131" spans="2:6" x14ac:dyDescent="0.35">
      <c r="B131" s="139"/>
      <c r="C131" s="25"/>
      <c r="D131" s="26"/>
    </row>
    <row r="132" spans="2:6" x14ac:dyDescent="0.35">
      <c r="B132" s="139"/>
    </row>
    <row r="133" spans="2:6" x14ac:dyDescent="0.35">
      <c r="B133" s="139"/>
    </row>
    <row r="134" spans="2:6" x14ac:dyDescent="0.35">
      <c r="B134" s="139"/>
    </row>
    <row r="135" spans="2:6" x14ac:dyDescent="0.35">
      <c r="B135" s="139"/>
    </row>
  </sheetData>
  <mergeCells count="12">
    <mergeCell ref="A56:A57"/>
    <mergeCell ref="B56:B57"/>
    <mergeCell ref="C56:C57"/>
    <mergeCell ref="D56:D57"/>
    <mergeCell ref="A3:A4"/>
    <mergeCell ref="B3:B4"/>
    <mergeCell ref="C3:C4"/>
    <mergeCell ref="D3:D4"/>
    <mergeCell ref="A36:A37"/>
    <mergeCell ref="B36:B37"/>
    <mergeCell ref="C36:C37"/>
    <mergeCell ref="D36:D37"/>
  </mergeCells>
  <phoneticPr fontId="37" type="noConversion"/>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541C-3956-4DDD-85EB-82C385A7C606}">
  <dimension ref="A1:F34"/>
  <sheetViews>
    <sheetView topLeftCell="A11" workbookViewId="0">
      <selection activeCell="E5" sqref="E5"/>
    </sheetView>
  </sheetViews>
  <sheetFormatPr defaultRowHeight="14.5" x14ac:dyDescent="0.35"/>
  <cols>
    <col min="1" max="1" width="8.7265625" style="1" customWidth="1"/>
    <col min="2" max="2" width="49.7265625" style="36" customWidth="1"/>
    <col min="3" max="4" width="5.7265625" style="2" customWidth="1"/>
    <col min="5" max="5" width="9.7265625" style="2" customWidth="1"/>
    <col min="6" max="6" width="11.7265625" style="3" customWidth="1"/>
  </cols>
  <sheetData>
    <row r="1" spans="1:6" x14ac:dyDescent="0.35">
      <c r="B1" s="36" t="s">
        <v>390</v>
      </c>
    </row>
    <row r="2" spans="1:6" x14ac:dyDescent="0.35">
      <c r="A2" s="164" t="s">
        <v>0</v>
      </c>
      <c r="B2" s="164" t="s">
        <v>1</v>
      </c>
      <c r="C2" s="164" t="s">
        <v>2</v>
      </c>
      <c r="D2" s="164" t="s">
        <v>3</v>
      </c>
      <c r="E2" s="4" t="s">
        <v>4</v>
      </c>
      <c r="F2" s="5" t="s">
        <v>5</v>
      </c>
    </row>
    <row r="3" spans="1:6" x14ac:dyDescent="0.35">
      <c r="A3" s="165"/>
      <c r="B3" s="165"/>
      <c r="C3" s="165"/>
      <c r="D3" s="165"/>
      <c r="E3" s="6" t="s">
        <v>6</v>
      </c>
      <c r="F3" s="7" t="s">
        <v>6</v>
      </c>
    </row>
    <row r="5" spans="1:6" s="12" customFormat="1" ht="15" x14ac:dyDescent="0.3">
      <c r="A5" s="8"/>
      <c r="B5" s="9" t="s">
        <v>47</v>
      </c>
      <c r="C5" s="10"/>
      <c r="D5" s="10"/>
      <c r="E5" s="10"/>
      <c r="F5" s="11"/>
    </row>
    <row r="6" spans="1:6" s="17" customFormat="1" ht="81.5" x14ac:dyDescent="0.3">
      <c r="A6" s="13"/>
      <c r="B6" s="14" t="s">
        <v>56</v>
      </c>
      <c r="C6" s="15"/>
      <c r="D6" s="15"/>
      <c r="E6" s="15"/>
      <c r="F6" s="16"/>
    </row>
    <row r="7" spans="1:6" s="22" customFormat="1" ht="12.5" x14ac:dyDescent="0.25">
      <c r="A7" s="18"/>
      <c r="B7" s="19" t="s">
        <v>57</v>
      </c>
      <c r="C7" s="20"/>
      <c r="D7" s="20"/>
      <c r="E7" s="20"/>
      <c r="F7" s="21"/>
    </row>
    <row r="8" spans="1:6" s="28" customFormat="1" ht="11.5" x14ac:dyDescent="0.25">
      <c r="A8" s="23" t="s">
        <v>58</v>
      </c>
      <c r="B8" s="24" t="s">
        <v>102</v>
      </c>
      <c r="C8" s="25">
        <v>220</v>
      </c>
      <c r="D8" s="25" t="s">
        <v>13</v>
      </c>
      <c r="E8" s="26"/>
      <c r="F8" s="27">
        <f>IF($D8="","",IF($D8="item",ROUND(1*$E8,2),ROUND($C8*$E8,2)))</f>
        <v>0</v>
      </c>
    </row>
    <row r="9" spans="1:6" s="12" customFormat="1" ht="15" x14ac:dyDescent="0.3">
      <c r="A9" s="8"/>
      <c r="B9" s="9" t="s">
        <v>59</v>
      </c>
      <c r="C9" s="10"/>
      <c r="D9" s="10"/>
      <c r="E9" s="10"/>
      <c r="F9" s="11"/>
    </row>
    <row r="10" spans="1:6" s="17" customFormat="1" ht="14" x14ac:dyDescent="0.3">
      <c r="A10" s="13"/>
      <c r="B10" s="14" t="s">
        <v>60</v>
      </c>
      <c r="C10" s="15"/>
      <c r="D10" s="15"/>
      <c r="E10" s="15"/>
      <c r="F10" s="16"/>
    </row>
    <row r="11" spans="1:6" s="22" customFormat="1" ht="12.5" x14ac:dyDescent="0.25">
      <c r="A11" s="18"/>
      <c r="B11" s="19" t="s">
        <v>61</v>
      </c>
      <c r="C11" s="20"/>
      <c r="D11" s="20"/>
      <c r="E11" s="20"/>
      <c r="F11" s="21"/>
    </row>
    <row r="12" spans="1:6" s="28" customFormat="1" ht="103.5" x14ac:dyDescent="0.25">
      <c r="A12" s="23" t="s">
        <v>62</v>
      </c>
      <c r="B12" s="24" t="s">
        <v>63</v>
      </c>
      <c r="C12" s="25">
        <v>1350</v>
      </c>
      <c r="D12" s="25" t="s">
        <v>13</v>
      </c>
      <c r="E12" s="26"/>
      <c r="F12" s="27">
        <f>IF($D12="","",IF($D12="item",ROUND(1*$E12,2),ROUND($C12*$E12,2)))</f>
        <v>0</v>
      </c>
    </row>
    <row r="13" spans="1:6" s="12" customFormat="1" ht="15" x14ac:dyDescent="0.3">
      <c r="A13" s="8"/>
      <c r="B13" s="9" t="s">
        <v>64</v>
      </c>
      <c r="C13" s="10"/>
      <c r="D13" s="10"/>
      <c r="E13" s="10"/>
      <c r="F13" s="11"/>
    </row>
    <row r="14" spans="1:6" s="28" customFormat="1" ht="11.5" x14ac:dyDescent="0.25">
      <c r="A14" s="23" t="s">
        <v>65</v>
      </c>
      <c r="B14" s="24" t="s">
        <v>66</v>
      </c>
      <c r="C14" s="25">
        <v>27</v>
      </c>
      <c r="D14" s="25" t="s">
        <v>13</v>
      </c>
      <c r="E14" s="26"/>
      <c r="F14" s="27">
        <f>IF($D14="","",IF($D14="item",ROUND(1*$E14,2),ROUND($C14*$E14,2)))</f>
        <v>0</v>
      </c>
    </row>
    <row r="15" spans="1:6" s="12" customFormat="1" ht="30" x14ac:dyDescent="0.3">
      <c r="A15" s="8"/>
      <c r="B15" s="9" t="s">
        <v>67</v>
      </c>
      <c r="C15" s="10"/>
      <c r="D15" s="10"/>
      <c r="E15" s="10"/>
      <c r="F15" s="11"/>
    </row>
    <row r="16" spans="1:6" s="17" customFormat="1" ht="14" x14ac:dyDescent="0.3">
      <c r="A16" s="13"/>
      <c r="B16" s="14" t="s">
        <v>68</v>
      </c>
      <c r="C16" s="15"/>
      <c r="D16" s="15"/>
      <c r="E16" s="15"/>
      <c r="F16" s="16"/>
    </row>
    <row r="17" spans="1:6" s="17" customFormat="1" ht="23" x14ac:dyDescent="0.3">
      <c r="A17" s="13"/>
      <c r="B17" s="48" t="s">
        <v>69</v>
      </c>
      <c r="C17" s="15"/>
      <c r="D17" s="15"/>
      <c r="E17" s="15"/>
      <c r="F17" s="16"/>
    </row>
    <row r="18" spans="1:6" s="22" customFormat="1" ht="12.5" x14ac:dyDescent="0.25">
      <c r="A18" s="18"/>
      <c r="B18" s="19" t="s">
        <v>70</v>
      </c>
      <c r="C18" s="20"/>
      <c r="D18" s="20"/>
      <c r="E18" s="20"/>
      <c r="F18" s="21"/>
    </row>
    <row r="19" spans="1:6" s="17" customFormat="1" ht="14" x14ac:dyDescent="0.3">
      <c r="A19" s="13"/>
      <c r="B19" s="14" t="s">
        <v>74</v>
      </c>
      <c r="C19" s="15"/>
      <c r="D19" s="15"/>
      <c r="E19" s="15"/>
      <c r="F19" s="16"/>
    </row>
    <row r="20" spans="1:6" s="22" customFormat="1" ht="12.5" x14ac:dyDescent="0.25">
      <c r="A20" s="18"/>
      <c r="B20" s="19" t="s">
        <v>75</v>
      </c>
      <c r="C20" s="20"/>
      <c r="D20" s="20"/>
      <c r="E20" s="20"/>
      <c r="F20" s="21"/>
    </row>
    <row r="21" spans="1:6" s="28" customFormat="1" ht="92" x14ac:dyDescent="0.25">
      <c r="A21" s="23" t="s">
        <v>76</v>
      </c>
      <c r="B21" s="55" t="s">
        <v>77</v>
      </c>
      <c r="C21" s="25">
        <v>1325</v>
      </c>
      <c r="D21" s="25" t="s">
        <v>13</v>
      </c>
      <c r="E21" s="26"/>
      <c r="F21" s="27">
        <f>IF($D21="","",IF($D21="item",ROUND(1*$E21,2),ROUND($C21*$E21,2)))</f>
        <v>0</v>
      </c>
    </row>
    <row r="22" spans="1:6" s="22" customFormat="1" ht="104.5" x14ac:dyDescent="0.25">
      <c r="A22" s="18"/>
      <c r="B22" s="19" t="s">
        <v>78</v>
      </c>
      <c r="C22" s="20"/>
      <c r="D22" s="20"/>
      <c r="E22" s="20"/>
      <c r="F22" s="21"/>
    </row>
    <row r="23" spans="1:6" s="28" customFormat="1" ht="11.5" x14ac:dyDescent="0.25">
      <c r="A23" s="23" t="s">
        <v>79</v>
      </c>
      <c r="B23" s="24" t="s">
        <v>105</v>
      </c>
      <c r="C23" s="25">
        <v>130</v>
      </c>
      <c r="D23" s="25" t="s">
        <v>13</v>
      </c>
      <c r="E23" s="26"/>
      <c r="F23" s="27">
        <f>IF($D23="","",IF($D23="item",ROUND(1*$E23,2),ROUND($C23*$E23,2)))</f>
        <v>0</v>
      </c>
    </row>
    <row r="24" spans="1:6" ht="15" customHeight="1" x14ac:dyDescent="0.35">
      <c r="A24" s="23" t="s">
        <v>79</v>
      </c>
      <c r="B24" s="24" t="s">
        <v>449</v>
      </c>
      <c r="C24" s="25">
        <v>26</v>
      </c>
      <c r="D24" s="25" t="s">
        <v>13</v>
      </c>
      <c r="E24" s="26"/>
      <c r="F24" s="27">
        <f>IF($D24="","",IF($D24="item",ROUND(1*$E24,2),ROUND($C24*$E24,2)))</f>
        <v>0</v>
      </c>
    </row>
    <row r="25" spans="1:6" x14ac:dyDescent="0.35">
      <c r="A25" s="23" t="s">
        <v>80</v>
      </c>
      <c r="B25" s="24" t="s">
        <v>81</v>
      </c>
      <c r="C25" s="25">
        <v>160</v>
      </c>
      <c r="D25" s="25" t="s">
        <v>13</v>
      </c>
      <c r="E25" s="26"/>
      <c r="F25" s="27">
        <f>IF($D25="","",IF($D25="item",ROUND(1*$E25,2),ROUND($C25*$E25,2)))</f>
        <v>0</v>
      </c>
    </row>
    <row r="27" spans="1:6" x14ac:dyDescent="0.35">
      <c r="A27" s="29"/>
      <c r="B27" s="30" t="s">
        <v>38</v>
      </c>
      <c r="C27" s="31"/>
      <c r="D27" s="31"/>
      <c r="E27" s="32"/>
      <c r="F27" s="33">
        <f>SUM(F5:F26)</f>
        <v>0</v>
      </c>
    </row>
    <row r="28" spans="1:6" x14ac:dyDescent="0.35">
      <c r="A28" s="38"/>
      <c r="B28" s="39"/>
      <c r="C28" s="40"/>
      <c r="D28" s="40"/>
      <c r="E28" s="40"/>
      <c r="F28" s="5" t="s">
        <v>5</v>
      </c>
    </row>
    <row r="29" spans="1:6" ht="15.25" customHeight="1" x14ac:dyDescent="0.35">
      <c r="A29" s="41"/>
      <c r="B29" s="42"/>
      <c r="C29" s="43"/>
      <c r="D29" s="43"/>
      <c r="E29" s="43"/>
      <c r="F29" s="44" t="s">
        <v>6</v>
      </c>
    </row>
    <row r="30" spans="1:6" x14ac:dyDescent="0.35">
      <c r="B30" s="45" t="s">
        <v>53</v>
      </c>
    </row>
    <row r="31" spans="1:6" x14ac:dyDescent="0.35">
      <c r="B31" s="46" t="s">
        <v>54</v>
      </c>
      <c r="F31" s="47">
        <f>$F$27</f>
        <v>0</v>
      </c>
    </row>
    <row r="32" spans="1:6" x14ac:dyDescent="0.35">
      <c r="A32" s="29"/>
      <c r="B32" s="30" t="s">
        <v>55</v>
      </c>
      <c r="C32" s="31"/>
      <c r="D32" s="31"/>
      <c r="E32" s="31"/>
      <c r="F32" s="33">
        <f>SUM($F$31:$F$31)</f>
        <v>0</v>
      </c>
    </row>
    <row r="33" spans="1:6" x14ac:dyDescent="0.35">
      <c r="A33" s="34"/>
      <c r="C33"/>
      <c r="D33"/>
      <c r="E33"/>
      <c r="F33"/>
    </row>
    <row r="34" spans="1:6" x14ac:dyDescent="0.35">
      <c r="A34" s="34"/>
      <c r="C34"/>
      <c r="D34"/>
      <c r="E34"/>
      <c r="F34"/>
    </row>
  </sheetData>
  <mergeCells count="4">
    <mergeCell ref="A2:A3"/>
    <mergeCell ref="B2:B3"/>
    <mergeCell ref="C2:C3"/>
    <mergeCell ref="D2:D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6D4D-C5D1-466F-9F7F-4A0441682781}">
  <dimension ref="A1:F18"/>
  <sheetViews>
    <sheetView workbookViewId="0">
      <selection activeCell="I4" sqref="I4"/>
    </sheetView>
  </sheetViews>
  <sheetFormatPr defaultRowHeight="14.5" x14ac:dyDescent="0.35"/>
  <cols>
    <col min="1" max="1" width="8.7265625" style="1" customWidth="1"/>
    <col min="2" max="2" width="49.7265625" style="36" customWidth="1"/>
    <col min="3" max="4" width="5.7265625" style="2" customWidth="1"/>
    <col min="5" max="5" width="9.7265625" style="2" customWidth="1"/>
    <col min="6" max="6" width="11.7265625" style="3" customWidth="1"/>
  </cols>
  <sheetData>
    <row r="1" spans="1:6" x14ac:dyDescent="0.35">
      <c r="B1" s="36" t="s">
        <v>394</v>
      </c>
    </row>
    <row r="2" spans="1:6" x14ac:dyDescent="0.35">
      <c r="A2" s="53" t="s">
        <v>0</v>
      </c>
      <c r="B2" s="53" t="s">
        <v>1</v>
      </c>
      <c r="C2" s="53" t="s">
        <v>2</v>
      </c>
      <c r="D2" s="53" t="s">
        <v>3</v>
      </c>
      <c r="E2" s="4" t="s">
        <v>4</v>
      </c>
      <c r="F2" s="5" t="s">
        <v>5</v>
      </c>
    </row>
    <row r="3" spans="1:6" x14ac:dyDescent="0.35">
      <c r="A3" s="54"/>
      <c r="B3" s="54"/>
      <c r="C3" s="54"/>
      <c r="D3" s="54"/>
      <c r="E3" s="6" t="s">
        <v>6</v>
      </c>
      <c r="F3" s="7" t="s">
        <v>6</v>
      </c>
    </row>
    <row r="4" spans="1:6" ht="149.5" x14ac:dyDescent="0.35">
      <c r="B4" s="56" t="s">
        <v>94</v>
      </c>
    </row>
    <row r="5" spans="1:6" s="28" customFormat="1" ht="46" x14ac:dyDescent="0.25">
      <c r="A5" s="23" t="s">
        <v>49</v>
      </c>
      <c r="B5" s="24" t="s">
        <v>95</v>
      </c>
      <c r="C5" s="25">
        <v>1</v>
      </c>
      <c r="D5" s="25" t="s">
        <v>0</v>
      </c>
      <c r="E5" s="26"/>
      <c r="F5" s="27">
        <f>IF($D5="","",IF($D5="item",ROUND(1*$E5,2),ROUND($C5*$E5,2)))</f>
        <v>0</v>
      </c>
    </row>
    <row r="6" spans="1:6" s="28" customFormat="1" ht="46" x14ac:dyDescent="0.25">
      <c r="A6" s="23" t="s">
        <v>49</v>
      </c>
      <c r="B6" s="24" t="s">
        <v>96</v>
      </c>
      <c r="C6" s="25">
        <v>1</v>
      </c>
      <c r="D6" s="25" t="s">
        <v>0</v>
      </c>
      <c r="E6" s="26"/>
      <c r="F6" s="27">
        <f>IF($D6="","",IF($D6="item",ROUND(1*$E6,2),ROUND($C6*$E6,2)))</f>
        <v>0</v>
      </c>
    </row>
    <row r="7" spans="1:6" s="28" customFormat="1" ht="46" x14ac:dyDescent="0.25">
      <c r="A7" s="23" t="s">
        <v>49</v>
      </c>
      <c r="B7" s="24" t="s">
        <v>97</v>
      </c>
      <c r="C7" s="25">
        <v>1</v>
      </c>
      <c r="D7" s="25" t="s">
        <v>0</v>
      </c>
      <c r="E7" s="26"/>
      <c r="F7" s="27">
        <f>IF($D7="","",IF($D7="item",ROUND(1*$E7,2),ROUND($C7*$E7,2)))</f>
        <v>0</v>
      </c>
    </row>
    <row r="8" spans="1:6" s="28" customFormat="1" ht="46" x14ac:dyDescent="0.25">
      <c r="A8" s="23" t="s">
        <v>49</v>
      </c>
      <c r="B8" s="24" t="s">
        <v>98</v>
      </c>
      <c r="C8" s="25">
        <v>1</v>
      </c>
      <c r="D8" s="25" t="s">
        <v>0</v>
      </c>
      <c r="E8" s="26"/>
      <c r="F8" s="27">
        <f>IF($D8="","",IF($D8="item",ROUND(1*$E8,2),ROUND($C8*$E8,2)))</f>
        <v>0</v>
      </c>
    </row>
    <row r="9" spans="1:6" ht="14.9" customHeight="1" x14ac:dyDescent="0.35"/>
    <row r="10" spans="1:6" x14ac:dyDescent="0.35">
      <c r="A10" s="29"/>
      <c r="B10" s="30" t="s">
        <v>38</v>
      </c>
      <c r="C10" s="31"/>
      <c r="D10" s="31"/>
      <c r="E10" s="32"/>
      <c r="F10" s="33">
        <f>SUM(F5:F9)</f>
        <v>0</v>
      </c>
    </row>
    <row r="11" spans="1:6" ht="14.9" customHeight="1" x14ac:dyDescent="0.35">
      <c r="A11" s="34"/>
      <c r="B11" s="35"/>
      <c r="C11"/>
      <c r="D11"/>
      <c r="E11"/>
      <c r="F11"/>
    </row>
    <row r="12" spans="1:6" x14ac:dyDescent="0.35">
      <c r="A12" s="38"/>
      <c r="B12" s="39"/>
      <c r="C12" s="40"/>
      <c r="D12" s="40"/>
      <c r="E12" s="40"/>
      <c r="F12" s="5" t="s">
        <v>5</v>
      </c>
    </row>
    <row r="13" spans="1:6" x14ac:dyDescent="0.35">
      <c r="A13" s="41"/>
      <c r="B13" s="42"/>
      <c r="C13" s="43"/>
      <c r="D13" s="43"/>
      <c r="E13" s="43"/>
      <c r="F13" s="44" t="s">
        <v>6</v>
      </c>
    </row>
    <row r="14" spans="1:6" x14ac:dyDescent="0.35">
      <c r="B14" s="45" t="s">
        <v>53</v>
      </c>
    </row>
    <row r="15" spans="1:6" ht="15.25" customHeight="1" x14ac:dyDescent="0.35">
      <c r="B15" s="46" t="s">
        <v>54</v>
      </c>
      <c r="F15" s="47">
        <f>$F$10</f>
        <v>0</v>
      </c>
    </row>
    <row r="16" spans="1:6" x14ac:dyDescent="0.35">
      <c r="A16" s="29"/>
      <c r="B16" s="30" t="s">
        <v>55</v>
      </c>
      <c r="C16" s="31"/>
      <c r="D16" s="31"/>
      <c r="E16" s="31"/>
      <c r="F16" s="33">
        <f>SUM($F$15:$F$15)</f>
        <v>0</v>
      </c>
    </row>
    <row r="17" spans="1:6" x14ac:dyDescent="0.35">
      <c r="A17" s="34"/>
      <c r="C17"/>
      <c r="D17"/>
      <c r="E17"/>
      <c r="F17"/>
    </row>
    <row r="18" spans="1:6" x14ac:dyDescent="0.35">
      <c r="A18" s="34"/>
      <c r="C18"/>
      <c r="D18"/>
      <c r="E18"/>
      <c r="F1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07EA1-1B8E-41A9-B132-160D0C1D06A8}">
  <dimension ref="A1:F22"/>
  <sheetViews>
    <sheetView zoomScale="115" zoomScaleNormal="115" workbookViewId="0">
      <selection activeCell="E7" sqref="E7:E13"/>
    </sheetView>
  </sheetViews>
  <sheetFormatPr defaultRowHeight="14.5" x14ac:dyDescent="0.35"/>
  <cols>
    <col min="1" max="1" width="8.7265625" style="1" customWidth="1"/>
    <col min="2" max="2" width="49.7265625" style="36" customWidth="1"/>
    <col min="3" max="4" width="5.7265625" style="2" customWidth="1"/>
    <col min="5" max="5" width="9.7265625" style="2" customWidth="1"/>
    <col min="6" max="6" width="11.7265625" style="3" customWidth="1"/>
  </cols>
  <sheetData>
    <row r="1" spans="1:6" x14ac:dyDescent="0.35">
      <c r="B1" s="36" t="s">
        <v>89</v>
      </c>
    </row>
    <row r="2" spans="1:6" x14ac:dyDescent="0.35">
      <c r="A2" s="164" t="s">
        <v>0</v>
      </c>
      <c r="B2" s="164" t="s">
        <v>1</v>
      </c>
      <c r="C2" s="164" t="s">
        <v>2</v>
      </c>
      <c r="D2" s="164" t="s">
        <v>3</v>
      </c>
      <c r="E2" s="4" t="s">
        <v>4</v>
      </c>
      <c r="F2" s="5" t="s">
        <v>5</v>
      </c>
    </row>
    <row r="3" spans="1:6" x14ac:dyDescent="0.35">
      <c r="A3" s="165"/>
      <c r="B3" s="165"/>
      <c r="C3" s="165"/>
      <c r="D3" s="165"/>
      <c r="E3" s="6" t="s">
        <v>6</v>
      </c>
      <c r="F3" s="7" t="s">
        <v>6</v>
      </c>
    </row>
    <row r="4" spans="1:6" x14ac:dyDescent="0.35">
      <c r="B4" s="36" t="s">
        <v>99</v>
      </c>
    </row>
    <row r="5" spans="1:6" s="12" customFormat="1" ht="15" x14ac:dyDescent="0.3">
      <c r="A5" s="8"/>
      <c r="B5" s="9" t="s">
        <v>82</v>
      </c>
      <c r="C5" s="10"/>
      <c r="D5" s="10"/>
      <c r="E5" s="10"/>
      <c r="F5" s="11"/>
    </row>
    <row r="6" spans="1:6" s="17" customFormat="1" ht="14" x14ac:dyDescent="0.3">
      <c r="A6" s="13"/>
      <c r="B6" s="14" t="s">
        <v>83</v>
      </c>
      <c r="C6" s="15"/>
      <c r="D6" s="15"/>
      <c r="E6" s="15"/>
      <c r="F6" s="16"/>
    </row>
    <row r="7" spans="1:6" s="154" customFormat="1" ht="23" x14ac:dyDescent="0.25">
      <c r="A7" s="152" t="s">
        <v>84</v>
      </c>
      <c r="B7" s="147" t="s">
        <v>447</v>
      </c>
      <c r="C7" s="148">
        <v>160</v>
      </c>
      <c r="D7" s="148" t="s">
        <v>13</v>
      </c>
      <c r="E7" s="149"/>
      <c r="F7" s="153">
        <f>IF($D7="","",IF($D7="item",ROUND(1*$E7,2),ROUND($C7*$E7,2)))</f>
        <v>0</v>
      </c>
    </row>
    <row r="8" spans="1:6" s="12" customFormat="1" ht="15" x14ac:dyDescent="0.3">
      <c r="A8" s="8"/>
      <c r="B8" s="9" t="s">
        <v>85</v>
      </c>
      <c r="C8" s="10"/>
      <c r="D8" s="10"/>
      <c r="E8" s="10"/>
      <c r="F8" s="11"/>
    </row>
    <row r="9" spans="1:6" s="17" customFormat="1" ht="14" x14ac:dyDescent="0.3">
      <c r="A9" s="13"/>
      <c r="B9" s="14" t="s">
        <v>86</v>
      </c>
      <c r="C9" s="15"/>
      <c r="D9" s="15"/>
      <c r="E9" s="15"/>
      <c r="F9" s="16"/>
    </row>
    <row r="10" spans="1:6" s="22" customFormat="1" ht="12.5" x14ac:dyDescent="0.25">
      <c r="A10" s="18"/>
      <c r="B10" s="19" t="s">
        <v>87</v>
      </c>
      <c r="C10" s="20"/>
      <c r="D10" s="20"/>
      <c r="E10" s="20"/>
      <c r="F10" s="21"/>
    </row>
    <row r="11" spans="1:6" s="28" customFormat="1" ht="23" x14ac:dyDescent="0.25">
      <c r="A11" s="23" t="s">
        <v>88</v>
      </c>
      <c r="B11" s="24" t="s">
        <v>446</v>
      </c>
      <c r="C11" s="25">
        <v>10</v>
      </c>
      <c r="D11" s="25" t="s">
        <v>13</v>
      </c>
      <c r="E11" s="26"/>
      <c r="F11" s="27">
        <f>IF($D11="","",IF($D11="item",ROUND(1*$E11,2),ROUND($C11*$E11,2)))</f>
        <v>0</v>
      </c>
    </row>
    <row r="12" spans="1:6" s="28" customFormat="1" ht="11.5" x14ac:dyDescent="0.25">
      <c r="A12" s="23" t="s">
        <v>90</v>
      </c>
      <c r="B12" s="24" t="s">
        <v>91</v>
      </c>
      <c r="C12" s="25">
        <v>68</v>
      </c>
      <c r="D12" s="25" t="s">
        <v>92</v>
      </c>
      <c r="E12" s="26"/>
      <c r="F12" s="27">
        <f>IF($D12="","",IF($D12="item",ROUND(1*$E12,2),ROUND($C12*$E12,2)))</f>
        <v>0</v>
      </c>
    </row>
    <row r="13" spans="1:6" s="28" customFormat="1" ht="11.5" x14ac:dyDescent="0.25">
      <c r="A13" s="23" t="s">
        <v>49</v>
      </c>
      <c r="B13" s="24" t="s">
        <v>93</v>
      </c>
      <c r="C13" s="25">
        <v>15</v>
      </c>
      <c r="D13" s="25" t="s">
        <v>13</v>
      </c>
      <c r="E13" s="26"/>
      <c r="F13" s="27">
        <f>IF($D13="","",IF($D13="item",ROUND(1*$E13,2),ROUND($C13*$E13,2)))</f>
        <v>0</v>
      </c>
    </row>
    <row r="14" spans="1:6" x14ac:dyDescent="0.35">
      <c r="A14" s="29"/>
      <c r="B14" s="30" t="s">
        <v>38</v>
      </c>
      <c r="C14" s="31"/>
      <c r="D14" s="31"/>
      <c r="E14" s="32"/>
      <c r="F14" s="33">
        <f>SUM(F5:F13)</f>
        <v>0</v>
      </c>
    </row>
    <row r="15" spans="1:6" ht="14.9" customHeight="1" x14ac:dyDescent="0.35">
      <c r="A15" s="34"/>
      <c r="B15" s="35"/>
      <c r="C15"/>
      <c r="D15"/>
      <c r="E15"/>
      <c r="F15"/>
    </row>
    <row r="16" spans="1:6" x14ac:dyDescent="0.35">
      <c r="A16" s="38"/>
      <c r="B16" s="39"/>
      <c r="C16" s="40"/>
      <c r="D16" s="40"/>
      <c r="E16" s="40"/>
      <c r="F16" s="5" t="s">
        <v>5</v>
      </c>
    </row>
    <row r="17" spans="1:6" x14ac:dyDescent="0.35">
      <c r="A17" s="41"/>
      <c r="B17" s="42"/>
      <c r="C17" s="43"/>
      <c r="D17" s="43"/>
      <c r="E17" s="43"/>
      <c r="F17" s="44" t="s">
        <v>6</v>
      </c>
    </row>
    <row r="18" spans="1:6" x14ac:dyDescent="0.35">
      <c r="B18" s="45" t="s">
        <v>53</v>
      </c>
    </row>
    <row r="19" spans="1:6" ht="15.25" customHeight="1" x14ac:dyDescent="0.35">
      <c r="B19" s="46" t="s">
        <v>54</v>
      </c>
      <c r="F19" s="47">
        <f>$F$14</f>
        <v>0</v>
      </c>
    </row>
    <row r="20" spans="1:6" x14ac:dyDescent="0.35">
      <c r="A20" s="49"/>
      <c r="B20" s="50" t="s">
        <v>55</v>
      </c>
      <c r="C20" s="51"/>
      <c r="D20" s="51"/>
      <c r="E20" s="51"/>
      <c r="F20" s="52">
        <f>SUM($F$19:$F$19)</f>
        <v>0</v>
      </c>
    </row>
    <row r="21" spans="1:6" x14ac:dyDescent="0.35">
      <c r="A21" s="34"/>
      <c r="C21"/>
      <c r="D21"/>
      <c r="E21"/>
      <c r="F21"/>
    </row>
    <row r="22" spans="1:6" x14ac:dyDescent="0.35">
      <c r="A22" s="34"/>
      <c r="C22"/>
      <c r="D22"/>
      <c r="E22"/>
      <c r="F22"/>
    </row>
  </sheetData>
  <mergeCells count="4">
    <mergeCell ref="A2:A3"/>
    <mergeCell ref="B2:B3"/>
    <mergeCell ref="C2:C3"/>
    <mergeCell ref="D2:D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FDB8C-969E-4AD8-A2C3-DC572F5EF32C}">
  <dimension ref="A3:F38"/>
  <sheetViews>
    <sheetView workbookViewId="0">
      <selection activeCell="E5" sqref="E5:E34"/>
    </sheetView>
  </sheetViews>
  <sheetFormatPr defaultRowHeight="14.5" x14ac:dyDescent="0.35"/>
  <cols>
    <col min="2" max="2" width="32" customWidth="1"/>
    <col min="5" max="5" width="14.36328125" customWidth="1"/>
    <col min="6" max="6" width="15.7265625" customWidth="1"/>
  </cols>
  <sheetData>
    <row r="3" spans="1:6" x14ac:dyDescent="0.35">
      <c r="C3" s="53" t="s">
        <v>2</v>
      </c>
      <c r="D3" s="53" t="s">
        <v>3</v>
      </c>
      <c r="E3" s="4" t="s">
        <v>4</v>
      </c>
      <c r="F3" s="5" t="s">
        <v>5</v>
      </c>
    </row>
    <row r="4" spans="1:6" ht="30" x14ac:dyDescent="0.35">
      <c r="A4" s="76">
        <v>1</v>
      </c>
      <c r="B4" s="77" t="s">
        <v>252</v>
      </c>
      <c r="C4" s="78"/>
      <c r="D4" s="78"/>
      <c r="E4" s="78"/>
      <c r="F4" s="78"/>
    </row>
    <row r="5" spans="1:6" ht="105" x14ac:dyDescent="0.35">
      <c r="A5" s="78"/>
      <c r="B5" s="77" t="s">
        <v>253</v>
      </c>
      <c r="C5" s="83"/>
      <c r="D5" s="83"/>
      <c r="E5" s="83"/>
      <c r="F5" s="83"/>
    </row>
    <row r="6" spans="1:6" ht="124" x14ac:dyDescent="0.35">
      <c r="A6" s="76">
        <v>1.1000000000000001</v>
      </c>
      <c r="B6" s="79" t="s">
        <v>254</v>
      </c>
      <c r="C6" s="143">
        <v>10</v>
      </c>
      <c r="D6" s="143" t="s">
        <v>255</v>
      </c>
      <c r="E6" s="144"/>
      <c r="F6" s="144">
        <f>E6*C6</f>
        <v>0</v>
      </c>
    </row>
    <row r="7" spans="1:6" ht="217" x14ac:dyDescent="0.35">
      <c r="A7" s="76">
        <v>1.2</v>
      </c>
      <c r="B7" s="79" t="s">
        <v>256</v>
      </c>
      <c r="C7" s="143">
        <v>3</v>
      </c>
      <c r="D7" s="143" t="s">
        <v>257</v>
      </c>
      <c r="E7" s="145"/>
      <c r="F7" s="144">
        <f>E7*C7</f>
        <v>0</v>
      </c>
    </row>
    <row r="8" spans="1:6" ht="217" x14ac:dyDescent="0.35">
      <c r="A8" s="76">
        <v>1.3</v>
      </c>
      <c r="B8" s="79" t="s">
        <v>258</v>
      </c>
      <c r="C8" s="143">
        <v>2</v>
      </c>
      <c r="D8" s="143" t="s">
        <v>257</v>
      </c>
      <c r="E8" s="145"/>
      <c r="F8" s="144">
        <f>E8*C8</f>
        <v>0</v>
      </c>
    </row>
    <row r="9" spans="1:6" ht="263.5" x14ac:dyDescent="0.35">
      <c r="A9" s="76">
        <v>1.4</v>
      </c>
      <c r="B9" s="79" t="s">
        <v>259</v>
      </c>
      <c r="C9" s="143">
        <v>2</v>
      </c>
      <c r="D9" s="143" t="s">
        <v>260</v>
      </c>
      <c r="E9" s="145"/>
      <c r="F9" s="144">
        <f>E9*C9</f>
        <v>0</v>
      </c>
    </row>
    <row r="10" spans="1:6" ht="217" x14ac:dyDescent="0.35">
      <c r="A10" s="76">
        <v>1.5</v>
      </c>
      <c r="B10" s="79" t="s">
        <v>261</v>
      </c>
      <c r="C10" s="143">
        <v>2</v>
      </c>
      <c r="D10" s="143" t="s">
        <v>260</v>
      </c>
      <c r="E10" s="145"/>
      <c r="F10" s="144">
        <f>E10*C10</f>
        <v>0</v>
      </c>
    </row>
    <row r="11" spans="1:6" ht="155" x14ac:dyDescent="0.35">
      <c r="A11" s="76">
        <v>1.6</v>
      </c>
      <c r="B11" s="79" t="s">
        <v>262</v>
      </c>
      <c r="C11" s="143">
        <v>2</v>
      </c>
      <c r="D11" s="143" t="s">
        <v>260</v>
      </c>
      <c r="E11" s="145"/>
      <c r="F11" s="144">
        <f t="shared" ref="F11:F34" si="0">E11*C11</f>
        <v>0</v>
      </c>
    </row>
    <row r="12" spans="1:6" ht="170.5" x14ac:dyDescent="0.35">
      <c r="A12" s="76">
        <v>1.7</v>
      </c>
      <c r="B12" s="79" t="s">
        <v>263</v>
      </c>
      <c r="C12" s="143">
        <v>2</v>
      </c>
      <c r="D12" s="143" t="s">
        <v>260</v>
      </c>
      <c r="E12" s="145"/>
      <c r="F12" s="144">
        <f t="shared" si="0"/>
        <v>0</v>
      </c>
    </row>
    <row r="13" spans="1:6" ht="108.5" x14ac:dyDescent="0.35">
      <c r="A13" s="76">
        <v>1.8</v>
      </c>
      <c r="B13" s="79" t="s">
        <v>264</v>
      </c>
      <c r="C13" s="143">
        <v>2</v>
      </c>
      <c r="D13" s="143" t="s">
        <v>260</v>
      </c>
      <c r="E13" s="145"/>
      <c r="F13" s="144">
        <f t="shared" si="0"/>
        <v>0</v>
      </c>
    </row>
    <row r="14" spans="1:6" ht="170.5" x14ac:dyDescent="0.35">
      <c r="A14" s="76">
        <v>1.9</v>
      </c>
      <c r="B14" s="79" t="s">
        <v>265</v>
      </c>
      <c r="C14" s="143">
        <v>2</v>
      </c>
      <c r="D14" s="143" t="s">
        <v>260</v>
      </c>
      <c r="E14" s="145"/>
      <c r="F14" s="144">
        <f t="shared" si="0"/>
        <v>0</v>
      </c>
    </row>
    <row r="15" spans="1:6" ht="31" x14ac:dyDescent="0.35">
      <c r="A15" s="76">
        <v>1.1000000000000001</v>
      </c>
      <c r="B15" s="79" t="s">
        <v>266</v>
      </c>
      <c r="C15" s="143">
        <v>60</v>
      </c>
      <c r="D15" s="143" t="s">
        <v>92</v>
      </c>
      <c r="E15" s="145"/>
      <c r="F15" s="144">
        <f t="shared" si="0"/>
        <v>0</v>
      </c>
    </row>
    <row r="16" spans="1:6" ht="15.5" x14ac:dyDescent="0.35">
      <c r="A16" s="76">
        <v>2</v>
      </c>
      <c r="B16" s="77" t="s">
        <v>267</v>
      </c>
      <c r="C16" s="146"/>
      <c r="D16" s="146"/>
      <c r="E16" s="146"/>
      <c r="F16" s="144">
        <f t="shared" si="0"/>
        <v>0</v>
      </c>
    </row>
    <row r="17" spans="1:6" ht="90" x14ac:dyDescent="0.35">
      <c r="A17" s="78"/>
      <c r="B17" s="77" t="s">
        <v>268</v>
      </c>
      <c r="C17" s="146"/>
      <c r="D17" s="146"/>
      <c r="E17" s="146"/>
      <c r="F17" s="144">
        <f t="shared" si="0"/>
        <v>0</v>
      </c>
    </row>
    <row r="18" spans="1:6" ht="170.5" x14ac:dyDescent="0.35">
      <c r="A18" s="76">
        <v>2.1</v>
      </c>
      <c r="B18" s="79" t="s">
        <v>269</v>
      </c>
      <c r="C18" s="143">
        <v>3</v>
      </c>
      <c r="D18" s="143" t="s">
        <v>260</v>
      </c>
      <c r="E18" s="145"/>
      <c r="F18" s="144">
        <f t="shared" si="0"/>
        <v>0</v>
      </c>
    </row>
    <row r="19" spans="1:6" ht="46.5" x14ac:dyDescent="0.35">
      <c r="A19" s="76">
        <v>2.2000000000000002</v>
      </c>
      <c r="B19" s="79" t="s">
        <v>270</v>
      </c>
      <c r="C19" s="143">
        <v>3</v>
      </c>
      <c r="D19" s="143" t="s">
        <v>260</v>
      </c>
      <c r="E19" s="145"/>
      <c r="F19" s="144">
        <f t="shared" si="0"/>
        <v>0</v>
      </c>
    </row>
    <row r="20" spans="1:6" ht="155" x14ac:dyDescent="0.35">
      <c r="A20" s="76">
        <v>2.2999999999999998</v>
      </c>
      <c r="B20" s="79" t="s">
        <v>271</v>
      </c>
      <c r="C20" s="143">
        <v>3</v>
      </c>
      <c r="D20" s="143" t="s">
        <v>260</v>
      </c>
      <c r="E20" s="145"/>
      <c r="F20" s="144">
        <f t="shared" si="0"/>
        <v>0</v>
      </c>
    </row>
    <row r="21" spans="1:6" ht="15.5" x14ac:dyDescent="0.35">
      <c r="A21" s="76">
        <v>2.4</v>
      </c>
      <c r="B21" s="79" t="s">
        <v>272</v>
      </c>
      <c r="C21" s="143">
        <v>3</v>
      </c>
      <c r="D21" s="143" t="s">
        <v>273</v>
      </c>
      <c r="E21" s="145"/>
      <c r="F21" s="144">
        <f t="shared" si="0"/>
        <v>0</v>
      </c>
    </row>
    <row r="22" spans="1:6" ht="15.5" x14ac:dyDescent="0.35">
      <c r="A22" s="76">
        <v>3</v>
      </c>
      <c r="B22" s="79" t="s">
        <v>274</v>
      </c>
      <c r="C22" s="146"/>
      <c r="D22" s="146"/>
      <c r="E22" s="146"/>
      <c r="F22" s="144">
        <f t="shared" si="0"/>
        <v>0</v>
      </c>
    </row>
    <row r="23" spans="1:6" ht="15.5" x14ac:dyDescent="0.35">
      <c r="A23" s="76">
        <v>3.1</v>
      </c>
      <c r="B23" s="77" t="s">
        <v>275</v>
      </c>
      <c r="C23" s="143">
        <v>100</v>
      </c>
      <c r="D23" s="143" t="s">
        <v>92</v>
      </c>
      <c r="E23" s="145"/>
      <c r="F23" s="144">
        <f t="shared" si="0"/>
        <v>0</v>
      </c>
    </row>
    <row r="24" spans="1:6" x14ac:dyDescent="0.35">
      <c r="A24" s="78"/>
      <c r="B24" s="78"/>
      <c r="C24" s="146"/>
      <c r="D24" s="146"/>
      <c r="E24" s="146"/>
      <c r="F24" s="144">
        <f t="shared" si="0"/>
        <v>0</v>
      </c>
    </row>
    <row r="25" spans="1:6" ht="15.5" x14ac:dyDescent="0.35">
      <c r="A25" s="76">
        <v>4</v>
      </c>
      <c r="B25" s="79" t="s">
        <v>276</v>
      </c>
      <c r="C25" s="146"/>
      <c r="D25" s="146"/>
      <c r="E25" s="146"/>
      <c r="F25" s="144">
        <f t="shared" si="0"/>
        <v>0</v>
      </c>
    </row>
    <row r="26" spans="1:6" ht="62" x14ac:dyDescent="0.35">
      <c r="A26" s="78"/>
      <c r="B26" s="79" t="s">
        <v>277</v>
      </c>
      <c r="C26" s="146"/>
      <c r="D26" s="146"/>
      <c r="E26" s="146"/>
      <c r="F26" s="144">
        <f t="shared" si="0"/>
        <v>0</v>
      </c>
    </row>
    <row r="27" spans="1:6" ht="90" x14ac:dyDescent="0.35">
      <c r="A27" s="76">
        <v>4.0999999999999996</v>
      </c>
      <c r="B27" s="77" t="s">
        <v>278</v>
      </c>
      <c r="C27" s="143">
        <v>2</v>
      </c>
      <c r="D27" s="143" t="s">
        <v>279</v>
      </c>
      <c r="E27" s="145"/>
      <c r="F27" s="144">
        <f t="shared" si="0"/>
        <v>0</v>
      </c>
    </row>
    <row r="28" spans="1:6" ht="77.5" x14ac:dyDescent="0.35">
      <c r="A28" s="76">
        <v>4.2</v>
      </c>
      <c r="B28" s="79" t="s">
        <v>280</v>
      </c>
      <c r="C28" s="143">
        <v>8</v>
      </c>
      <c r="D28" s="143" t="s">
        <v>92</v>
      </c>
      <c r="E28" s="145"/>
      <c r="F28" s="144">
        <f t="shared" si="0"/>
        <v>0</v>
      </c>
    </row>
    <row r="29" spans="1:6" ht="46.5" x14ac:dyDescent="0.35">
      <c r="A29" s="76">
        <v>4.3</v>
      </c>
      <c r="B29" s="79" t="s">
        <v>281</v>
      </c>
      <c r="C29" s="143">
        <v>5</v>
      </c>
      <c r="D29" s="143" t="s">
        <v>279</v>
      </c>
      <c r="E29" s="145"/>
      <c r="F29" s="144">
        <f t="shared" si="0"/>
        <v>0</v>
      </c>
    </row>
    <row r="30" spans="1:6" ht="62" x14ac:dyDescent="0.35">
      <c r="A30" s="76" t="s">
        <v>282</v>
      </c>
      <c r="B30" s="79" t="s">
        <v>283</v>
      </c>
      <c r="C30" s="143">
        <v>20</v>
      </c>
      <c r="D30" s="143" t="s">
        <v>92</v>
      </c>
      <c r="E30" s="145"/>
      <c r="F30" s="144">
        <f t="shared" si="0"/>
        <v>0</v>
      </c>
    </row>
    <row r="31" spans="1:6" ht="31" x14ac:dyDescent="0.35">
      <c r="A31" s="76">
        <v>4.5</v>
      </c>
      <c r="B31" s="79" t="s">
        <v>284</v>
      </c>
      <c r="C31" s="143">
        <v>20</v>
      </c>
      <c r="D31" s="143" t="s">
        <v>92</v>
      </c>
      <c r="E31" s="145"/>
      <c r="F31" s="144">
        <f t="shared" si="0"/>
        <v>0</v>
      </c>
    </row>
    <row r="32" spans="1:6" ht="46.5" x14ac:dyDescent="0.35">
      <c r="A32" s="76">
        <v>4.5999999999999996</v>
      </c>
      <c r="B32" s="79" t="s">
        <v>285</v>
      </c>
      <c r="C32" s="143">
        <v>15</v>
      </c>
      <c r="D32" s="143" t="s">
        <v>92</v>
      </c>
      <c r="E32" s="145"/>
      <c r="F32" s="144">
        <f t="shared" si="0"/>
        <v>0</v>
      </c>
    </row>
    <row r="33" spans="1:6" ht="15.5" x14ac:dyDescent="0.35">
      <c r="A33" s="76">
        <v>5</v>
      </c>
      <c r="B33" s="79" t="s">
        <v>286</v>
      </c>
      <c r="C33" s="146"/>
      <c r="D33" s="146"/>
      <c r="E33" s="146"/>
      <c r="F33" s="144">
        <f t="shared" si="0"/>
        <v>0</v>
      </c>
    </row>
    <row r="34" spans="1:6" ht="62" x14ac:dyDescent="0.35">
      <c r="A34" s="76">
        <v>5.0999999999999996</v>
      </c>
      <c r="B34" s="79" t="s">
        <v>287</v>
      </c>
      <c r="C34" s="143">
        <v>1</v>
      </c>
      <c r="D34" s="143" t="s">
        <v>288</v>
      </c>
      <c r="E34" s="145"/>
      <c r="F34" s="144">
        <f t="shared" si="0"/>
        <v>0</v>
      </c>
    </row>
    <row r="35" spans="1:6" x14ac:dyDescent="0.35">
      <c r="A35" s="78"/>
      <c r="B35" s="78"/>
      <c r="C35" s="78"/>
      <c r="D35" s="78"/>
      <c r="E35" s="78"/>
      <c r="F35" s="78"/>
    </row>
    <row r="36" spans="1:6" x14ac:dyDescent="0.35">
      <c r="A36" s="78"/>
      <c r="B36" s="78"/>
      <c r="C36" s="78"/>
      <c r="D36" s="78"/>
      <c r="E36" s="78"/>
      <c r="F36" s="78"/>
    </row>
    <row r="37" spans="1:6" ht="45" x14ac:dyDescent="0.35">
      <c r="A37" s="78"/>
      <c r="B37" s="80" t="s">
        <v>289</v>
      </c>
      <c r="C37" s="78"/>
      <c r="D37" s="78"/>
      <c r="E37" s="78"/>
      <c r="F37" s="81">
        <f>SUM(F6:F36)</f>
        <v>0</v>
      </c>
    </row>
    <row r="38" spans="1:6" x14ac:dyDescent="0.35">
      <c r="A38" s="82"/>
      <c r="B38" s="82"/>
      <c r="C38" s="82"/>
      <c r="D38" s="82"/>
      <c r="E38" s="82"/>
      <c r="F38" s="82"/>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A5F67-BA09-4D6F-9318-D6F0684AF155}">
  <sheetPr>
    <pageSetUpPr fitToPage="1"/>
  </sheetPr>
  <dimension ref="A1:C43"/>
  <sheetViews>
    <sheetView tabSelected="1" workbookViewId="0">
      <pane xSplit="2" ySplit="5" topLeftCell="C23" activePane="bottomRight" state="frozen"/>
      <selection pane="topRight" activeCell="C1" sqref="C1"/>
      <selection pane="bottomLeft" activeCell="A6" sqref="A6"/>
      <selection pane="bottomRight" activeCell="E23" sqref="E23"/>
    </sheetView>
  </sheetViews>
  <sheetFormatPr defaultColWidth="12.6328125" defaultRowHeight="15" customHeight="1" x14ac:dyDescent="0.3"/>
  <cols>
    <col min="1" max="1" width="8.36328125" style="123" customWidth="1"/>
    <col min="2" max="2" width="58.36328125" style="123" customWidth="1"/>
    <col min="3" max="3" width="15" style="123" customWidth="1"/>
    <col min="4" max="16384" width="12.6328125" style="123"/>
  </cols>
  <sheetData>
    <row r="1" spans="1:3" ht="14.25" customHeight="1" x14ac:dyDescent="0.3">
      <c r="A1" s="158" t="s">
        <v>452</v>
      </c>
      <c r="B1" s="121"/>
      <c r="C1" s="122"/>
    </row>
    <row r="2" spans="1:3" ht="14.25" customHeight="1" x14ac:dyDescent="0.3">
      <c r="A2" s="121"/>
      <c r="B2" s="121"/>
      <c r="C2" s="122"/>
    </row>
    <row r="3" spans="1:3" ht="30" x14ac:dyDescent="0.3">
      <c r="A3" s="124" t="s">
        <v>391</v>
      </c>
      <c r="B3" s="124" t="s">
        <v>291</v>
      </c>
      <c r="C3" s="125" t="s">
        <v>295</v>
      </c>
    </row>
    <row r="4" spans="1:3" ht="15.5" x14ac:dyDescent="0.3">
      <c r="A4" s="126"/>
      <c r="B4" s="127"/>
      <c r="C4" s="128"/>
    </row>
    <row r="5" spans="1:3" ht="14.25" customHeight="1" x14ac:dyDescent="0.3">
      <c r="A5" s="126"/>
      <c r="B5" s="129"/>
      <c r="C5" s="128"/>
    </row>
    <row r="6" spans="1:3" ht="14.25" customHeight="1" x14ac:dyDescent="0.3">
      <c r="A6" s="126"/>
      <c r="B6" s="129"/>
      <c r="C6" s="128"/>
    </row>
    <row r="7" spans="1:3" ht="14.25" customHeight="1" x14ac:dyDescent="0.3">
      <c r="A7" s="126"/>
      <c r="B7" s="130" t="s">
        <v>392</v>
      </c>
      <c r="C7" s="131"/>
    </row>
    <row r="8" spans="1:3" ht="14.25" customHeight="1" x14ac:dyDescent="0.3">
      <c r="A8" s="126"/>
      <c r="B8" s="132"/>
      <c r="C8" s="131"/>
    </row>
    <row r="9" spans="1:3" ht="14.25" customHeight="1" x14ac:dyDescent="0.3">
      <c r="A9" s="126"/>
      <c r="B9" s="132"/>
      <c r="C9" s="131"/>
    </row>
    <row r="10" spans="1:3" ht="15.5" x14ac:dyDescent="0.3">
      <c r="A10" s="126"/>
      <c r="B10" s="133"/>
      <c r="C10" s="131"/>
    </row>
    <row r="11" spans="1:3" ht="14.25" customHeight="1" x14ac:dyDescent="0.3">
      <c r="A11" s="126">
        <v>1</v>
      </c>
      <c r="B11" s="134" t="str">
        <f>'BILL NO - 1 PRELIMINARY'!B7</f>
        <v>PRELIMINARIES</v>
      </c>
      <c r="C11" s="131">
        <f>'BILL NO - 1 PRELIMINARY'!F164</f>
        <v>0</v>
      </c>
    </row>
    <row r="12" spans="1:3" ht="14.25" customHeight="1" x14ac:dyDescent="0.3">
      <c r="A12" s="126"/>
      <c r="B12" s="133"/>
      <c r="C12" s="131"/>
    </row>
    <row r="13" spans="1:3" ht="14.25" customHeight="1" x14ac:dyDescent="0.3">
      <c r="A13" s="126"/>
      <c r="B13" s="133"/>
      <c r="C13" s="131"/>
    </row>
    <row r="14" spans="1:3" ht="14.25" customHeight="1" x14ac:dyDescent="0.3">
      <c r="A14" s="126"/>
      <c r="B14" s="133"/>
      <c r="C14" s="131"/>
    </row>
    <row r="15" spans="1:3" ht="14.25" customHeight="1" x14ac:dyDescent="0.3">
      <c r="A15" s="126">
        <v>2</v>
      </c>
      <c r="B15" s="133" t="str">
        <f>'Ground Floor '!B2</f>
        <v>Ground Floor</v>
      </c>
      <c r="C15" s="131">
        <f>'Ground Floor '!F114</f>
        <v>0</v>
      </c>
    </row>
    <row r="16" spans="1:3" ht="14.25" customHeight="1" x14ac:dyDescent="0.3">
      <c r="A16" s="126"/>
      <c r="B16" s="133"/>
      <c r="C16" s="131"/>
    </row>
    <row r="17" spans="1:3" ht="14.25" customHeight="1" x14ac:dyDescent="0.3">
      <c r="A17" s="126"/>
      <c r="B17" s="133"/>
      <c r="C17" s="131"/>
    </row>
    <row r="18" spans="1:3" ht="14.25" customHeight="1" x14ac:dyDescent="0.3">
      <c r="A18" s="126"/>
      <c r="B18" s="133"/>
      <c r="C18" s="131"/>
    </row>
    <row r="19" spans="1:3" ht="14.25" customHeight="1" x14ac:dyDescent="0.3">
      <c r="A19" s="126">
        <v>3</v>
      </c>
      <c r="B19" s="133" t="str">
        <f>'1st- Finishing'!B1</f>
        <v>First Floor</v>
      </c>
      <c r="C19" s="131">
        <f>'1st- Finishing'!F32</f>
        <v>0</v>
      </c>
    </row>
    <row r="20" spans="1:3" ht="14.25" customHeight="1" x14ac:dyDescent="0.3">
      <c r="A20" s="126"/>
      <c r="B20" s="133"/>
      <c r="C20" s="131"/>
    </row>
    <row r="21" spans="1:3" ht="14.25" customHeight="1" x14ac:dyDescent="0.3">
      <c r="A21" s="126"/>
      <c r="B21" s="133"/>
      <c r="C21" s="131"/>
    </row>
    <row r="22" spans="1:3" ht="14.25" customHeight="1" x14ac:dyDescent="0.3">
      <c r="A22" s="126"/>
      <c r="B22" s="133"/>
      <c r="C22" s="131"/>
    </row>
    <row r="23" spans="1:3" ht="15.5" x14ac:dyDescent="0.3">
      <c r="A23" s="126">
        <v>4</v>
      </c>
      <c r="B23" s="133" t="str">
        <f>'MEP '!B1</f>
        <v xml:space="preserve">MECHANICAL </v>
      </c>
      <c r="C23" s="131">
        <f>'MEP '!F16</f>
        <v>0</v>
      </c>
    </row>
    <row r="24" spans="1:3" ht="14.25" customHeight="1" x14ac:dyDescent="0.3">
      <c r="A24" s="126"/>
      <c r="B24" s="133"/>
      <c r="C24" s="131"/>
    </row>
    <row r="25" spans="1:3" ht="14.25" customHeight="1" x14ac:dyDescent="0.3">
      <c r="A25" s="126"/>
      <c r="B25" s="133"/>
      <c r="C25" s="131"/>
    </row>
    <row r="26" spans="1:3" ht="14.25" customHeight="1" x14ac:dyDescent="0.3">
      <c r="A26" s="126"/>
      <c r="B26" s="133"/>
      <c r="C26" s="131"/>
    </row>
    <row r="27" spans="1:3" ht="14.25" customHeight="1" x14ac:dyDescent="0.3">
      <c r="A27" s="126">
        <v>5</v>
      </c>
      <c r="B27" s="133" t="str">
        <f>Services!B1</f>
        <v>Services Rooms: Height: not exceeding 3.00 m</v>
      </c>
      <c r="C27" s="138">
        <f>Services!F20</f>
        <v>0</v>
      </c>
    </row>
    <row r="28" spans="1:3" ht="14.25" customHeight="1" x14ac:dyDescent="0.3">
      <c r="A28" s="126"/>
      <c r="B28" s="133"/>
      <c r="C28" s="131"/>
    </row>
    <row r="29" spans="1:3" ht="14.25" customHeight="1" x14ac:dyDescent="0.3">
      <c r="A29" s="126"/>
      <c r="B29" s="133"/>
      <c r="C29" s="131"/>
    </row>
    <row r="30" spans="1:3" ht="14.25" customHeight="1" x14ac:dyDescent="0.3">
      <c r="A30" s="126"/>
      <c r="B30" s="133"/>
      <c r="C30" s="131"/>
    </row>
    <row r="31" spans="1:3" ht="14.25" customHeight="1" x14ac:dyDescent="0.3">
      <c r="A31" s="126">
        <v>6</v>
      </c>
      <c r="B31" s="133" t="str">
        <f>'SOLAR '!B4</f>
        <v>STAND ALONE SOLAR PV SYSTEM; 12.3kw</v>
      </c>
      <c r="C31" s="138">
        <f>'SOLAR '!F37</f>
        <v>0</v>
      </c>
    </row>
    <row r="32" spans="1:3" ht="14.25" customHeight="1" x14ac:dyDescent="0.3">
      <c r="A32" s="126"/>
      <c r="B32" s="133"/>
      <c r="C32" s="131"/>
    </row>
    <row r="33" spans="1:3" ht="14.25" customHeight="1" x14ac:dyDescent="0.3">
      <c r="A33" s="126"/>
      <c r="B33" s="133"/>
      <c r="C33" s="131"/>
    </row>
    <row r="34" spans="1:3" ht="14.25" customHeight="1" x14ac:dyDescent="0.3">
      <c r="A34" s="126"/>
      <c r="B34" s="133"/>
      <c r="C34" s="131"/>
    </row>
    <row r="35" spans="1:3" ht="14.25" customHeight="1" x14ac:dyDescent="0.3">
      <c r="A35" s="126"/>
      <c r="B35" s="133"/>
      <c r="C35" s="131"/>
    </row>
    <row r="36" spans="1:3" ht="14.25" customHeight="1" x14ac:dyDescent="0.3">
      <c r="A36" s="126"/>
      <c r="B36" s="133"/>
      <c r="C36" s="131">
        <f>SUM(C9:C35)</f>
        <v>0</v>
      </c>
    </row>
    <row r="37" spans="1:3" ht="14.25" customHeight="1" x14ac:dyDescent="0.3">
      <c r="A37" s="126"/>
      <c r="B37" s="133"/>
      <c r="C37" s="131"/>
    </row>
    <row r="38" spans="1:3" ht="14.25" customHeight="1" x14ac:dyDescent="0.3">
      <c r="A38" s="126">
        <v>10</v>
      </c>
      <c r="B38" s="157" t="s">
        <v>450</v>
      </c>
      <c r="C38" s="141"/>
    </row>
    <row r="39" spans="1:3" ht="14.25" customHeight="1" x14ac:dyDescent="0.3">
      <c r="A39" s="126"/>
      <c r="B39" s="133"/>
      <c r="C39" s="142">
        <f>C36*10%</f>
        <v>0</v>
      </c>
    </row>
    <row r="40" spans="1:3" ht="14.25" customHeight="1" x14ac:dyDescent="0.3">
      <c r="A40" s="126"/>
      <c r="B40" s="157"/>
      <c r="C40" s="131">
        <f>C39+C36</f>
        <v>0</v>
      </c>
    </row>
    <row r="41" spans="1:3" ht="14.25" customHeight="1" x14ac:dyDescent="0.3">
      <c r="A41" s="126"/>
      <c r="B41" s="157" t="s">
        <v>451</v>
      </c>
      <c r="C41" s="131">
        <f>C40*5%</f>
        <v>0</v>
      </c>
    </row>
    <row r="42" spans="1:3" ht="14.25" customHeight="1" x14ac:dyDescent="0.3">
      <c r="A42" s="126"/>
      <c r="B42" s="133"/>
      <c r="C42" s="131"/>
    </row>
    <row r="43" spans="1:3" ht="14.25" customHeight="1" x14ac:dyDescent="0.3">
      <c r="A43" s="135"/>
      <c r="B43" s="136" t="s">
        <v>393</v>
      </c>
      <c r="C43" s="137">
        <f>C41+C40</f>
        <v>0</v>
      </c>
    </row>
  </sheetData>
  <printOptions horizontalCentered="1" gridLines="1"/>
  <pageMargins left="0.25" right="0.25" top="0.75" bottom="0.75" header="0" footer="0"/>
  <pageSetup paperSize="9" fitToHeight="0" orientation="portrait"/>
  <headerFooter>
    <oddHeader>&amp;R&amp;A</oddHeader>
    <oddFooter>&amp;CHABALA ADEY MCH FACILITY&amp;R&amp;P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83CD138-F6D8-4936-A624-8C141FE67134}">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COVER PAGE</vt:lpstr>
      <vt:lpstr>PREAMBLES AND PRICING NOTES</vt:lpstr>
      <vt:lpstr>BILL NO - 1 PRELIMINARY</vt:lpstr>
      <vt:lpstr>Ground Floor </vt:lpstr>
      <vt:lpstr>1st- Finishing</vt:lpstr>
      <vt:lpstr>MEP </vt:lpstr>
      <vt:lpstr>Services</vt:lpstr>
      <vt:lpstr>SOLAR </vt:lpstr>
      <vt:lpstr> MAIN SUMMARY</vt:lpstr>
      <vt:lpstr>'COVER PAGE'!_hyux8hhr1uqi</vt:lpstr>
      <vt:lpstr>'COVER PAGE'!_ih2cjzwvlvhp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Abdulaziz TajElsir</dc:creator>
  <cp:lastModifiedBy>Abdi Ibrahim</cp:lastModifiedBy>
  <dcterms:created xsi:type="dcterms:W3CDTF">2015-06-05T18:17:20Z</dcterms:created>
  <dcterms:modified xsi:type="dcterms:W3CDTF">2026-09-03T16:07:25Z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SwiftJobName">
    <vt:lpwstr/>
  </property>
  <property fmtid="{D5CDD505-2E9C-101B-9397-08002B2CF9AE}" pid="3" name="PlanSwiftJobGuid">
    <vt:lpwstr/>
  </property>
  <property fmtid="{D5CDD505-2E9C-101B-9397-08002B2CF9AE}" pid="4" name="LinkedDataId">
    <vt:lpwstr>{E83CD138-F6D8-4936-A624-8C141FE67134}</vt:lpwstr>
  </property>
</Properties>
</file>